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17235" windowHeight="7620" tabRatio="929" activeTab="5"/>
  </bookViews>
  <sheets>
    <sheet name="SATURDAY" sheetId="29" r:id="rId1"/>
    <sheet name="SUNDAY" sheetId="12" r:id="rId2"/>
    <sheet name="Sat PRELIM" sheetId="13" r:id="rId3"/>
    <sheet name="Sat MED" sheetId="15" r:id="rId4"/>
    <sheet name="Sat ELEM" sheetId="14" r:id="rId5"/>
    <sheet name="SatSun Small Med Big Tour" sheetId="16" r:id="rId6"/>
    <sheet name="Sat KUR" sheetId="20" state="hidden" r:id="rId7"/>
    <sheet name="Sun NOV" sheetId="22" r:id="rId8"/>
    <sheet name="Sun ADV" sheetId="23" r:id="rId9"/>
    <sheet name="Sun Inter 1" sheetId="25" state="hidden" r:id="rId10"/>
    <sheet name="YOUNG HORSE" sheetId="24" r:id="rId11"/>
  </sheets>
  <definedNames>
    <definedName name="_xlnm.Print_Area" localSheetId="0">SATURDAY!$A$1:$X$131</definedName>
    <definedName name="_xlnm.Print_Area" localSheetId="1">SUNDAY!$A$1:$Y$89</definedName>
  </definedNames>
  <calcPr calcId="145621"/>
</workbook>
</file>

<file path=xl/calcChain.xml><?xml version="1.0" encoding="utf-8"?>
<calcChain xmlns="http://schemas.openxmlformats.org/spreadsheetml/2006/main">
  <c r="S7" i="29" l="1"/>
  <c r="S8" i="29"/>
  <c r="S9" i="29"/>
  <c r="S10" i="29"/>
  <c r="S11" i="29"/>
  <c r="S12" i="29"/>
  <c r="S13" i="29"/>
  <c r="S14" i="29"/>
  <c r="S6" i="29"/>
  <c r="W7" i="29"/>
  <c r="W6" i="29"/>
  <c r="N61" i="12" l="1"/>
  <c r="N62" i="12" s="1"/>
  <c r="N63" i="12" s="1"/>
  <c r="N45" i="12"/>
  <c r="N46" i="12"/>
  <c r="N47" i="12" s="1"/>
  <c r="N10" i="12"/>
  <c r="I9" i="12"/>
  <c r="I8" i="12"/>
  <c r="H7" i="12"/>
  <c r="H6" i="12"/>
  <c r="M8" i="29"/>
  <c r="M9" i="29" s="1"/>
  <c r="U6" i="29"/>
  <c r="U7" i="29" s="1"/>
  <c r="L6" i="29"/>
  <c r="L7" i="29" s="1"/>
  <c r="V51" i="12"/>
  <c r="I51" i="22" l="1"/>
  <c r="I52" i="22" s="1"/>
  <c r="H51" i="22"/>
  <c r="H52" i="22"/>
  <c r="I38" i="14"/>
  <c r="H46" i="24" l="1"/>
  <c r="H47" i="24" s="1"/>
  <c r="H49" i="24" s="1"/>
  <c r="H35" i="24"/>
  <c r="H36" i="24" s="1"/>
  <c r="H37" i="24" s="1"/>
  <c r="H30" i="24"/>
  <c r="H24" i="24"/>
  <c r="H25" i="24" s="1"/>
  <c r="H26" i="24" s="1"/>
  <c r="H27" i="24" s="1"/>
  <c r="H28" i="24" s="1"/>
  <c r="H19" i="24"/>
  <c r="H20" i="24" s="1"/>
  <c r="H21" i="24" s="1"/>
  <c r="H16" i="24"/>
  <c r="H17" i="24" s="1"/>
  <c r="H27" i="23"/>
  <c r="H28" i="23" s="1"/>
  <c r="H29" i="23" s="1"/>
  <c r="H25" i="23"/>
  <c r="H24" i="23"/>
  <c r="H23" i="23"/>
  <c r="I23" i="23"/>
  <c r="I24" i="23" s="1"/>
  <c r="I25" i="23" s="1"/>
  <c r="I26" i="23" s="1"/>
  <c r="I27" i="23" s="1"/>
  <c r="I28" i="23" s="1"/>
  <c r="I29" i="23" s="1"/>
  <c r="F64" i="12"/>
  <c r="F65" i="12" s="1"/>
  <c r="F66" i="12" s="1"/>
  <c r="F60" i="12"/>
  <c r="F61" i="12" s="1"/>
  <c r="F62" i="12" s="1"/>
  <c r="I44" i="22"/>
  <c r="I45" i="22" s="1"/>
  <c r="I46" i="22" s="1"/>
  <c r="I47" i="22" s="1"/>
  <c r="I48" i="22" s="1"/>
  <c r="I49" i="22" s="1"/>
  <c r="I43" i="22"/>
  <c r="I38" i="22"/>
  <c r="I39" i="22" s="1"/>
  <c r="I40" i="22" s="1"/>
  <c r="I33" i="22"/>
  <c r="I34" i="22" s="1"/>
  <c r="I35" i="22" s="1"/>
  <c r="I36" i="22" s="1"/>
  <c r="I23" i="22"/>
  <c r="I24" i="22" s="1"/>
  <c r="I25" i="22" s="1"/>
  <c r="I26" i="22" s="1"/>
  <c r="I27" i="22" s="1"/>
  <c r="I28" i="22" s="1"/>
  <c r="I29" i="22" s="1"/>
  <c r="I30" i="22" s="1"/>
  <c r="H48" i="22"/>
  <c r="H49" i="22" s="1"/>
  <c r="H50" i="22" s="1"/>
  <c r="H43" i="22"/>
  <c r="H44" i="22" s="1"/>
  <c r="H45" i="22" s="1"/>
  <c r="H46" i="22" s="1"/>
  <c r="H33" i="22"/>
  <c r="H34" i="22" s="1"/>
  <c r="H35" i="22" s="1"/>
  <c r="H36" i="22" s="1"/>
  <c r="H37" i="22" s="1"/>
  <c r="H38" i="22" s="1"/>
  <c r="H39" i="22" s="1"/>
  <c r="H40" i="22" s="1"/>
  <c r="H28" i="22"/>
  <c r="H29" i="22" s="1"/>
  <c r="H30" i="22" s="1"/>
  <c r="H23" i="22"/>
  <c r="H24" i="22" s="1"/>
  <c r="H25" i="22" s="1"/>
  <c r="H26" i="22" s="1"/>
  <c r="H35" i="16"/>
  <c r="H36" i="16" s="1"/>
  <c r="H37" i="16" s="1"/>
  <c r="H38" i="16" s="1"/>
  <c r="H29" i="16"/>
  <c r="H30" i="16" s="1"/>
  <c r="H31" i="16" s="1"/>
  <c r="H37" i="14"/>
  <c r="H38" i="14" s="1"/>
  <c r="H31" i="14"/>
  <c r="H32" i="14" s="1"/>
  <c r="H33" i="14" s="1"/>
  <c r="H34" i="14" s="1"/>
  <c r="H35" i="14" s="1"/>
  <c r="H23" i="14"/>
  <c r="H24" i="14" s="1"/>
  <c r="H25" i="14" s="1"/>
  <c r="H26" i="14" s="1"/>
  <c r="H27" i="14" s="1"/>
  <c r="H28" i="14" s="1"/>
  <c r="I33" i="14"/>
  <c r="I34" i="14" s="1"/>
  <c r="I35" i="14" s="1"/>
  <c r="I36" i="14" s="1"/>
  <c r="I31" i="14"/>
  <c r="I27" i="14"/>
  <c r="I28" i="14" s="1"/>
  <c r="I23" i="14"/>
  <c r="I24" i="14" s="1"/>
  <c r="I25" i="14" s="1"/>
  <c r="I34" i="15"/>
  <c r="I35" i="15" s="1"/>
  <c r="I36" i="15" s="1"/>
  <c r="I30" i="15"/>
  <c r="I31" i="15" s="1"/>
  <c r="I32" i="15" s="1"/>
  <c r="I22" i="15"/>
  <c r="I23" i="15" s="1"/>
  <c r="I24" i="15" s="1"/>
  <c r="I25" i="15" s="1"/>
  <c r="I26" i="15" s="1"/>
  <c r="H30" i="15"/>
  <c r="H31" i="15" s="1"/>
  <c r="H32" i="15" s="1"/>
  <c r="H33" i="15" s="1"/>
  <c r="H34" i="15" s="1"/>
  <c r="H35" i="15" s="1"/>
  <c r="H24" i="15"/>
  <c r="H25" i="15" s="1"/>
  <c r="H26" i="15" s="1"/>
  <c r="H27" i="15" s="1"/>
  <c r="H22" i="15"/>
  <c r="I35" i="13"/>
  <c r="I36" i="13" s="1"/>
  <c r="I37" i="13" s="1"/>
  <c r="I38" i="13" s="1"/>
  <c r="I39" i="13" s="1"/>
  <c r="I40" i="13" s="1"/>
  <c r="I41" i="13" s="1"/>
  <c r="I34" i="13"/>
  <c r="I29" i="13"/>
  <c r="I30" i="13" s="1"/>
  <c r="I31" i="13" s="1"/>
  <c r="I28" i="13"/>
  <c r="I24" i="13"/>
  <c r="I25" i="13" s="1"/>
  <c r="I26" i="13" s="1"/>
  <c r="I23" i="13"/>
  <c r="H39" i="13"/>
  <c r="H40" i="13" s="1"/>
  <c r="H41" i="13" s="1"/>
  <c r="H42" i="13" s="1"/>
  <c r="H43" i="13" s="1"/>
  <c r="H34" i="13"/>
  <c r="H35" i="13" s="1"/>
  <c r="H36" i="13" s="1"/>
  <c r="H37" i="13" s="1"/>
  <c r="H23" i="13"/>
  <c r="H24" i="13" s="1"/>
  <c r="H25" i="13" s="1"/>
  <c r="H26" i="13" s="1"/>
  <c r="H27" i="13" s="1"/>
  <c r="H28" i="13" s="1"/>
  <c r="H29" i="13" s="1"/>
  <c r="H30" i="13" s="1"/>
  <c r="V67" i="29" l="1"/>
  <c r="V68" i="29" s="1"/>
  <c r="F57" i="29"/>
  <c r="F58" i="29" s="1"/>
  <c r="F59" i="29" s="1"/>
  <c r="F60" i="29" s="1"/>
  <c r="I9" i="29"/>
  <c r="I8" i="29"/>
  <c r="H7" i="29"/>
  <c r="H6" i="29"/>
  <c r="T11" i="12"/>
  <c r="T10" i="12"/>
  <c r="R11" i="12"/>
  <c r="R10" i="12"/>
  <c r="R9" i="12"/>
  <c r="R8" i="12"/>
  <c r="T7" i="12"/>
  <c r="T6" i="12"/>
  <c r="R7" i="12"/>
  <c r="O10" i="12"/>
  <c r="M10" i="12"/>
  <c r="L10" i="12"/>
  <c r="K9" i="12"/>
  <c r="K8" i="12"/>
  <c r="J7" i="12"/>
  <c r="J6" i="12"/>
  <c r="N25" i="12"/>
  <c r="N26" i="12" s="1"/>
  <c r="N27" i="12" s="1"/>
  <c r="N30" i="12"/>
  <c r="N31" i="12" s="1"/>
  <c r="N32" i="12" s="1"/>
  <c r="N33" i="12" s="1"/>
  <c r="N34" i="12" s="1"/>
  <c r="N36" i="12" s="1"/>
  <c r="W14" i="29"/>
  <c r="W13" i="29"/>
  <c r="W12" i="29"/>
  <c r="U14" i="29"/>
  <c r="U13" i="29"/>
  <c r="U12" i="29"/>
  <c r="U11" i="29"/>
  <c r="U10" i="29"/>
  <c r="U9" i="29"/>
  <c r="U8" i="29"/>
  <c r="Q12" i="29"/>
  <c r="P12" i="29"/>
  <c r="O12" i="29"/>
  <c r="O13" i="29" s="1"/>
  <c r="N14" i="29"/>
  <c r="N13" i="29"/>
  <c r="N12" i="29"/>
  <c r="K11" i="29"/>
  <c r="K10" i="29"/>
  <c r="J11" i="29"/>
  <c r="J10" i="29"/>
  <c r="V63" i="29"/>
  <c r="V64" i="29" s="1"/>
  <c r="V65" i="29" s="1"/>
  <c r="F41" i="29"/>
  <c r="F42" i="29" s="1"/>
  <c r="F43" i="29" s="1"/>
  <c r="F44" i="29" s="1"/>
  <c r="F45" i="29" s="1"/>
  <c r="F36" i="29"/>
  <c r="F37" i="29" s="1"/>
  <c r="F38" i="29" s="1"/>
  <c r="F39" i="29" s="1"/>
  <c r="F25" i="29"/>
  <c r="F26" i="29" s="1"/>
  <c r="F27" i="29" s="1"/>
  <c r="F28" i="29" s="1"/>
  <c r="F29" i="29" s="1"/>
  <c r="F30" i="29" s="1"/>
  <c r="F31" i="29" s="1"/>
  <c r="F32" i="29" s="1"/>
  <c r="N87" i="29"/>
  <c r="N88" i="29" s="1"/>
  <c r="N89" i="29" s="1"/>
  <c r="N90" i="29" s="1"/>
  <c r="N77" i="29"/>
  <c r="N78" i="29" s="1"/>
  <c r="N79" i="29" s="1"/>
  <c r="N65" i="29"/>
  <c r="N66" i="29" s="1"/>
  <c r="N67" i="29" s="1"/>
  <c r="N68" i="29" s="1"/>
  <c r="N69" i="29" s="1"/>
  <c r="N70" i="29" s="1"/>
  <c r="W11" i="29" s="1"/>
  <c r="N59" i="29"/>
  <c r="N60" i="29" s="1"/>
  <c r="V69" i="29" l="1"/>
  <c r="V70" i="29" s="1"/>
  <c r="W10" i="29"/>
  <c r="W9" i="29" l="1"/>
  <c r="W8" i="29"/>
  <c r="U58" i="12"/>
  <c r="I19" i="23" s="1"/>
  <c r="U57" i="12"/>
  <c r="I18" i="23" s="1"/>
  <c r="T20" i="12"/>
  <c r="I19" i="22" s="1"/>
  <c r="T19" i="12"/>
  <c r="I18" i="22" s="1"/>
  <c r="D20" i="12"/>
  <c r="H19" i="22" s="1"/>
  <c r="D19" i="12"/>
  <c r="H18" i="22" s="1"/>
  <c r="L103" i="29"/>
  <c r="L95" i="29"/>
  <c r="L75" i="29"/>
  <c r="L84" i="29"/>
  <c r="H25" i="16" s="1"/>
  <c r="T53" i="29"/>
  <c r="I18" i="15" s="1"/>
  <c r="T52" i="29"/>
  <c r="I17" i="15" s="1"/>
  <c r="D53" i="29"/>
  <c r="H18" i="15" s="1"/>
  <c r="D52" i="29"/>
  <c r="H17" i="15" s="1"/>
  <c r="L102" i="29"/>
  <c r="L101" i="29"/>
  <c r="L94" i="29"/>
  <c r="L93" i="29"/>
  <c r="L74" i="29"/>
  <c r="L73" i="29"/>
  <c r="V55" i="29"/>
  <c r="V56" i="29" s="1"/>
  <c r="V57" i="29" s="1"/>
  <c r="V58" i="29" s="1"/>
  <c r="V59" i="29" s="1"/>
  <c r="F55" i="29"/>
  <c r="F63" i="29" s="1"/>
  <c r="F64" i="29" s="1"/>
  <c r="F65" i="29" s="1"/>
  <c r="F66" i="29" s="1"/>
  <c r="F67" i="29" s="1"/>
  <c r="F68" i="29" s="1"/>
  <c r="F69" i="29" s="1"/>
  <c r="L83" i="29"/>
  <c r="H24" i="16" s="1"/>
  <c r="L82" i="29"/>
  <c r="H23" i="16" s="1"/>
  <c r="N55" i="29"/>
  <c r="L53" i="29"/>
  <c r="I19" i="14" s="1"/>
  <c r="L52" i="29"/>
  <c r="I18" i="14" s="1"/>
  <c r="V36" i="29"/>
  <c r="V37" i="29" s="1"/>
  <c r="V38" i="29" s="1"/>
  <c r="V39" i="29" s="1"/>
  <c r="V40" i="29" s="1"/>
  <c r="V41" i="29" s="1"/>
  <c r="V42" i="29" s="1"/>
  <c r="V43" i="29" s="1"/>
  <c r="N33" i="29"/>
  <c r="N34" i="29" s="1"/>
  <c r="N35" i="29" s="1"/>
  <c r="N36" i="29" s="1"/>
  <c r="N37" i="29" s="1"/>
  <c r="N39" i="29" s="1"/>
  <c r="N40" i="29" s="1"/>
  <c r="V25" i="29"/>
  <c r="V26" i="29" s="1"/>
  <c r="V27" i="29" s="1"/>
  <c r="V28" i="29" s="1"/>
  <c r="V30" i="29" s="1"/>
  <c r="V31" i="29" s="1"/>
  <c r="V32" i="29" s="1"/>
  <c r="V33" i="29" s="1"/>
  <c r="N25" i="29"/>
  <c r="N26" i="29" s="1"/>
  <c r="N27" i="29" s="1"/>
  <c r="N28" i="29" s="1"/>
  <c r="N29" i="29" s="1"/>
  <c r="N30" i="29" s="1"/>
  <c r="T23" i="29"/>
  <c r="I19" i="13" s="1"/>
  <c r="L23" i="29"/>
  <c r="H19" i="14" s="1"/>
  <c r="D23" i="29"/>
  <c r="H19" i="13" s="1"/>
  <c r="T22" i="29"/>
  <c r="I18" i="13" s="1"/>
  <c r="L22" i="29"/>
  <c r="H18" i="14" s="1"/>
  <c r="D22" i="29"/>
  <c r="H18" i="13" s="1"/>
  <c r="Q13" i="29"/>
  <c r="Q14" i="29" s="1"/>
  <c r="P13" i="29"/>
  <c r="P14" i="29" s="1"/>
  <c r="O14" i="29"/>
  <c r="N63" i="29" l="1"/>
  <c r="N56" i="29"/>
  <c r="N57" i="29" s="1"/>
  <c r="S15" i="29" l="1"/>
  <c r="H12" i="24"/>
  <c r="H11" i="24"/>
  <c r="L67" i="12" l="1"/>
  <c r="H65" i="16" s="1"/>
  <c r="L66" i="12"/>
  <c r="H64" i="16" s="1"/>
  <c r="L58" i="12"/>
  <c r="L57" i="12"/>
  <c r="L40" i="12"/>
  <c r="L39" i="12"/>
  <c r="L20" i="12"/>
  <c r="L19" i="12"/>
  <c r="D58" i="12" l="1"/>
  <c r="D57" i="12"/>
  <c r="H18" i="23" s="1"/>
  <c r="R6" i="12" l="1"/>
  <c r="L11" i="12"/>
  <c r="O11" i="12"/>
  <c r="N11" i="12"/>
  <c r="M11" i="12"/>
  <c r="N60" i="12"/>
  <c r="B16" i="25" l="1"/>
  <c r="B17" i="25"/>
  <c r="B19" i="25"/>
  <c r="B15" i="25"/>
  <c r="H19" i="25"/>
  <c r="H15" i="25"/>
  <c r="H12" i="25"/>
  <c r="H11" i="25"/>
  <c r="B29" i="23"/>
  <c r="B52" i="22"/>
  <c r="I18" i="20"/>
  <c r="I15" i="20"/>
  <c r="C16" i="20"/>
  <c r="C17" i="20"/>
  <c r="C18" i="20"/>
  <c r="C19" i="20"/>
  <c r="C15" i="20"/>
  <c r="B20" i="20"/>
  <c r="B16" i="20"/>
  <c r="B17" i="20"/>
  <c r="B18" i="20"/>
  <c r="B19" i="20"/>
  <c r="B15" i="20"/>
  <c r="I12" i="20"/>
  <c r="I11" i="20"/>
  <c r="N22" i="12" l="1"/>
  <c r="N23" i="12" s="1"/>
  <c r="H18" i="25" l="1"/>
  <c r="H16" i="25"/>
  <c r="H17" i="25"/>
  <c r="N43" i="12"/>
  <c r="N44" i="12" s="1"/>
  <c r="I17" i="20"/>
  <c r="I16" i="20"/>
  <c r="I20" i="20"/>
  <c r="I19" i="20"/>
  <c r="H9" i="25" l="1"/>
  <c r="B9" i="25"/>
  <c r="H9" i="24"/>
  <c r="B9" i="24"/>
  <c r="I16" i="23"/>
  <c r="H16" i="23"/>
  <c r="B16" i="23"/>
  <c r="I16" i="22"/>
  <c r="H16" i="22"/>
  <c r="B16" i="22"/>
  <c r="B9" i="20"/>
  <c r="P10" i="12" l="1"/>
  <c r="P11" i="12" l="1"/>
  <c r="P8" i="12"/>
  <c r="P7" i="12"/>
  <c r="W60" i="12"/>
  <c r="W61" i="12" s="1"/>
  <c r="W62" i="12" s="1"/>
  <c r="W63" i="12" s="1"/>
  <c r="W64" i="12" s="1"/>
  <c r="W65" i="12" s="1"/>
  <c r="W66" i="12" s="1"/>
  <c r="F42" i="12"/>
  <c r="F43" i="12" s="1"/>
  <c r="F44" i="12" s="1"/>
  <c r="F45" i="12" s="1"/>
  <c r="F47" i="12" s="1"/>
  <c r="F48" i="12" s="1"/>
  <c r="F49" i="12" s="1"/>
  <c r="F50" i="12" s="1"/>
  <c r="F51" i="12" s="1"/>
  <c r="V32" i="12"/>
  <c r="V33" i="12" s="1"/>
  <c r="V34" i="12" s="1"/>
  <c r="V35" i="12" s="1"/>
  <c r="V37" i="12" s="1"/>
  <c r="V38" i="12" s="1"/>
  <c r="V39" i="12" s="1"/>
  <c r="F27" i="12"/>
  <c r="V22" i="12"/>
  <c r="V23" i="12" s="1"/>
  <c r="V24" i="12" s="1"/>
  <c r="V25" i="12" s="1"/>
  <c r="V26" i="12" s="1"/>
  <c r="V27" i="12" s="1"/>
  <c r="V28" i="12" s="1"/>
  <c r="V29" i="12" s="1"/>
  <c r="F22" i="12"/>
  <c r="T8" i="12" l="1"/>
  <c r="T9" i="12"/>
  <c r="F28" i="12"/>
  <c r="F23" i="12"/>
  <c r="P9" i="12"/>
  <c r="P6" i="12"/>
  <c r="P12" i="12" s="1"/>
  <c r="F29" i="12" l="1"/>
  <c r="F24" i="12"/>
  <c r="F25" i="12" l="1"/>
  <c r="V42" i="12" l="1"/>
  <c r="V43" i="12" s="1"/>
  <c r="V44" i="12" s="1"/>
  <c r="V45" i="12" s="1"/>
  <c r="V46" i="12" s="1"/>
  <c r="V47" i="12" s="1"/>
  <c r="V48" i="12" s="1"/>
  <c r="V49" i="12" s="1"/>
  <c r="F32" i="12"/>
  <c r="F33" i="12" s="1"/>
  <c r="F34" i="12" s="1"/>
  <c r="F35" i="12" s="1"/>
  <c r="F36" i="12" s="1"/>
  <c r="F37" i="12" s="1"/>
  <c r="F38" i="12" s="1"/>
  <c r="F39" i="12" s="1"/>
</calcChain>
</file>

<file path=xl/sharedStrings.xml><?xml version="1.0" encoding="utf-8"?>
<sst xmlns="http://schemas.openxmlformats.org/spreadsheetml/2006/main" count="625" uniqueCount="326">
  <si>
    <t>SATURDAY</t>
  </si>
  <si>
    <t>Judge</t>
  </si>
  <si>
    <t>BREAK</t>
  </si>
  <si>
    <t>SUNDAY</t>
  </si>
  <si>
    <t>ELEM 3.3</t>
  </si>
  <si>
    <t>Judge 1</t>
  </si>
  <si>
    <t>Judge 2</t>
  </si>
  <si>
    <t>Judge 3</t>
  </si>
  <si>
    <t>Judge 4</t>
  </si>
  <si>
    <t>Judge 5</t>
  </si>
  <si>
    <t>Judge 6</t>
  </si>
  <si>
    <t>Judge 7</t>
  </si>
  <si>
    <t>4 YEAR OLD</t>
  </si>
  <si>
    <t>5 YEAR OLD</t>
  </si>
  <si>
    <t>6 YEAR OLD</t>
  </si>
  <si>
    <t>PSG</t>
  </si>
  <si>
    <t>GP</t>
  </si>
  <si>
    <t>INTER A</t>
  </si>
  <si>
    <t>INTER 11</t>
  </si>
  <si>
    <t>INTER 1</t>
  </si>
  <si>
    <t>4YO</t>
  </si>
  <si>
    <t>5YO</t>
  </si>
  <si>
    <t>6YO</t>
  </si>
  <si>
    <t>TOTAL</t>
  </si>
  <si>
    <t>Name</t>
  </si>
  <si>
    <t>Number</t>
  </si>
  <si>
    <t>KUR</t>
  </si>
  <si>
    <t>FINISH</t>
  </si>
  <si>
    <t>START</t>
  </si>
  <si>
    <t>PRELIMINARY 1.2</t>
  </si>
  <si>
    <t>MEDIUM 4.2</t>
  </si>
  <si>
    <t>PRELIMINARY 1.3</t>
  </si>
  <si>
    <t>ELEMENTARY 3.2</t>
  </si>
  <si>
    <t>INT A</t>
  </si>
  <si>
    <t>INT 11</t>
  </si>
  <si>
    <t>MEDIUM 4.3</t>
  </si>
  <si>
    <t>NOVICE 2.2</t>
  </si>
  <si>
    <t>NOVICE 2.3</t>
  </si>
  <si>
    <t>ADVANCED 5.2</t>
  </si>
  <si>
    <t>ADVANCED 5.3</t>
  </si>
  <si>
    <t>IN 1</t>
  </si>
  <si>
    <t>No</t>
  </si>
  <si>
    <t>Bridle Number</t>
  </si>
  <si>
    <t>EV Number</t>
  </si>
  <si>
    <t>Rider</t>
  </si>
  <si>
    <t>Horse</t>
  </si>
  <si>
    <t>Test 1.2</t>
  </si>
  <si>
    <t>Test 1.3</t>
  </si>
  <si>
    <t>INDOOR</t>
  </si>
  <si>
    <t>Test 4.2</t>
  </si>
  <si>
    <t>Test 4.3</t>
  </si>
  <si>
    <t>ARENA 1</t>
  </si>
  <si>
    <t>ARENA 2</t>
  </si>
  <si>
    <t>ARENA 3</t>
  </si>
  <si>
    <t>Test 2.2</t>
  </si>
  <si>
    <t>Test 2.3</t>
  </si>
  <si>
    <t>Test 5.2</t>
  </si>
  <si>
    <t>Test 5.3</t>
  </si>
  <si>
    <t>Grade</t>
  </si>
  <si>
    <t>ELEMENTARY 3.3</t>
  </si>
  <si>
    <t>Level</t>
  </si>
  <si>
    <t>Sue Nevett</t>
  </si>
  <si>
    <t>Rachel Wilson</t>
  </si>
  <si>
    <t>Karen Blythe</t>
  </si>
  <si>
    <t>Diane Humm</t>
  </si>
  <si>
    <t>Waterfords Tiffany</t>
  </si>
  <si>
    <t>Lion Park Lodge Bachelorette</t>
  </si>
  <si>
    <t>CJP Winchester</t>
  </si>
  <si>
    <t>Christine Mc Elwain</t>
  </si>
  <si>
    <t>Jaybee Acrobat</t>
  </si>
  <si>
    <t>Clifton Court Laurenz</t>
  </si>
  <si>
    <t>Natasha Althoff Kelly</t>
  </si>
  <si>
    <t>Ebony Park Abe</t>
  </si>
  <si>
    <t>Samantha Bartlett</t>
  </si>
  <si>
    <t>Gershwin E</t>
  </si>
  <si>
    <t xml:space="preserve">   NRG Team Preliminary Championship</t>
  </si>
  <si>
    <t xml:space="preserve">   JurAvon Park Kur</t>
  </si>
  <si>
    <t>Young Horse Classes</t>
  </si>
  <si>
    <t>Judge 8</t>
  </si>
  <si>
    <t>Judge 9</t>
  </si>
  <si>
    <t>Judge 10</t>
  </si>
  <si>
    <t>Judge 11</t>
  </si>
  <si>
    <t>Judge 12</t>
  </si>
  <si>
    <t>Judge 13</t>
  </si>
  <si>
    <t>Judge 14</t>
  </si>
  <si>
    <t>Judge 15</t>
  </si>
  <si>
    <t xml:space="preserve"> </t>
  </si>
  <si>
    <t>Louise Anderson</t>
  </si>
  <si>
    <t>Cayuseagrand Illusion</t>
  </si>
  <si>
    <t>Tracey Lynn</t>
  </si>
  <si>
    <t>Jaybee Amalie</t>
  </si>
  <si>
    <t>Jacqui Good</t>
  </si>
  <si>
    <t>Acacia Ridge Windson</t>
  </si>
  <si>
    <t>Julie Mills</t>
  </si>
  <si>
    <t>Kaaru Flash Duke</t>
  </si>
  <si>
    <t>P3540</t>
  </si>
  <si>
    <t>Kelly Landells</t>
  </si>
  <si>
    <t>Bimbadeen Mr Arrogance</t>
  </si>
  <si>
    <t xml:space="preserve">Oliver Evans </t>
  </si>
  <si>
    <t xml:space="preserve">Kobie Mallia </t>
  </si>
  <si>
    <t>Antony Bartlett</t>
  </si>
  <si>
    <t xml:space="preserve">Bloomfield First Lady </t>
  </si>
  <si>
    <t>Lexington Nite Kap</t>
  </si>
  <si>
    <t>Matthew Archibald</t>
  </si>
  <si>
    <t>AEA Lorenzo</t>
  </si>
  <si>
    <t>Lucy Liu VDS</t>
  </si>
  <si>
    <t>Karen Morphett</t>
  </si>
  <si>
    <t>Lancia Puddle</t>
  </si>
  <si>
    <t xml:space="preserve">Nortn Carlos </t>
  </si>
  <si>
    <t>Nortn Carlos</t>
  </si>
  <si>
    <t>Robyn Jones</t>
  </si>
  <si>
    <t>Cloverfern Gemima</t>
  </si>
  <si>
    <t>Black Sterling Royal Ascari</t>
  </si>
  <si>
    <t>Justin Hocking</t>
  </si>
  <si>
    <t>Voila 11</t>
  </si>
  <si>
    <t>Sensoria K</t>
  </si>
  <si>
    <t>Jason James</t>
  </si>
  <si>
    <t>HB Florissa</t>
  </si>
  <si>
    <t>Tori Kaye</t>
  </si>
  <si>
    <t>Barrabadeen Grandeur</t>
  </si>
  <si>
    <t>Amber Evans</t>
  </si>
  <si>
    <t>Strezlecki Crusade</t>
  </si>
  <si>
    <t xml:space="preserve">Roland </t>
  </si>
  <si>
    <t>Monika Sanchez</t>
  </si>
  <si>
    <t>Miss El Capone</t>
  </si>
  <si>
    <t>Kate Russell</t>
  </si>
  <si>
    <t>Dicavalli Ronaldo</t>
  </si>
  <si>
    <t>Julie Anderson</t>
  </si>
  <si>
    <t>Bloomfield Royal Camiro</t>
  </si>
  <si>
    <t>Judy Peel</t>
  </si>
  <si>
    <t>Hit Singer</t>
  </si>
  <si>
    <t>Eichendorff</t>
  </si>
  <si>
    <t>Michelle Oliver</t>
  </si>
  <si>
    <t>Royal Contender</t>
  </si>
  <si>
    <t>P3156</t>
  </si>
  <si>
    <t>Mandy Heather</t>
  </si>
  <si>
    <t>Bluebirds Fine Design</t>
  </si>
  <si>
    <t>Jenny Wall</t>
  </si>
  <si>
    <t>Homecoming</t>
  </si>
  <si>
    <t>Kirsten Wood</t>
  </si>
  <si>
    <t>Shannon Caitlin</t>
  </si>
  <si>
    <t>Jaybee Carillion</t>
  </si>
  <si>
    <t>James Badenoch Reed</t>
  </si>
  <si>
    <t>JC Louis Vuitton</t>
  </si>
  <si>
    <t>Fiona Anderson</t>
  </si>
  <si>
    <t>Coldstream Sturmisch</t>
  </si>
  <si>
    <t>Justine Greer</t>
  </si>
  <si>
    <t>Yarra Valley Rodrigo</t>
  </si>
  <si>
    <t>Mark Nicholls</t>
  </si>
  <si>
    <t>Jaybee Cavalier</t>
  </si>
  <si>
    <t xml:space="preserve">Alison Davis </t>
  </si>
  <si>
    <t>Tanya Grieve</t>
  </si>
  <si>
    <t>Jaybee Crackerjack</t>
  </si>
  <si>
    <t>Melanie Farrant</t>
  </si>
  <si>
    <t>Will of Grace</t>
  </si>
  <si>
    <t>Candiman</t>
  </si>
  <si>
    <t>Deborah Van Iersel</t>
  </si>
  <si>
    <t>Avoca Rubicon</t>
  </si>
  <si>
    <t>Leslie Williamson</t>
  </si>
  <si>
    <t>Coldstream Sherman</t>
  </si>
  <si>
    <t>Olivia Mance</t>
  </si>
  <si>
    <t>Turimetta Dance On</t>
  </si>
  <si>
    <t>Brooke Mance</t>
  </si>
  <si>
    <t>P4034</t>
  </si>
  <si>
    <t>Bettina Kopetzky</t>
  </si>
  <si>
    <t>Kenda Park Chance</t>
  </si>
  <si>
    <t>P4026</t>
  </si>
  <si>
    <t>Swanreach Gold Label</t>
  </si>
  <si>
    <t>P2794</t>
  </si>
  <si>
    <t>Chloe Ritchie</t>
  </si>
  <si>
    <t>Alexander Park Bella Donna</t>
  </si>
  <si>
    <t>Hanna Pitts</t>
  </si>
  <si>
    <t>Rosmary Cole</t>
  </si>
  <si>
    <t>Spirit of Scooterbar</t>
  </si>
  <si>
    <t>Ebony Park Dante</t>
  </si>
  <si>
    <t>Ebony Park Monte Carlo</t>
  </si>
  <si>
    <t>P3948</t>
  </si>
  <si>
    <t>Emma Nash</t>
  </si>
  <si>
    <t>Objective</t>
  </si>
  <si>
    <t>Emma Spencer</t>
  </si>
  <si>
    <t>Fairbanks Perfection</t>
  </si>
  <si>
    <t>Waymere Oaks Idenitity</t>
  </si>
  <si>
    <t xml:space="preserve">Amber Evans </t>
  </si>
  <si>
    <t>Lenor Whiteside</t>
  </si>
  <si>
    <t xml:space="preserve">Claire Moulds </t>
  </si>
  <si>
    <t>Claire Moulds</t>
  </si>
  <si>
    <t xml:space="preserve">Dana Kruse </t>
  </si>
  <si>
    <t>William</t>
  </si>
  <si>
    <t>SPS Spirituel</t>
  </si>
  <si>
    <t>Cedarwood Lane</t>
  </si>
  <si>
    <t>Jaenna Cashmore</t>
  </si>
  <si>
    <t>Like Dynamite</t>
  </si>
  <si>
    <t>Tahlia Wilson</t>
  </si>
  <si>
    <t>Warrego Wilfred</t>
  </si>
  <si>
    <t>Maryanne Crawford</t>
  </si>
  <si>
    <t>Michelle Turner</t>
  </si>
  <si>
    <t xml:space="preserve">Lyndal Pankhurst </t>
  </si>
  <si>
    <t>Nixie</t>
  </si>
  <si>
    <t xml:space="preserve">Yarra Valley Rodrigo </t>
  </si>
  <si>
    <t>Tchelladonna</t>
  </si>
  <si>
    <t>RDA</t>
  </si>
  <si>
    <t>Lisa Thomas</t>
  </si>
  <si>
    <t>Summerzar Rhombus</t>
  </si>
  <si>
    <t>Jason Dins</t>
  </si>
  <si>
    <t>Jaybee Hido</t>
  </si>
  <si>
    <t>Jaybee Albert</t>
  </si>
  <si>
    <t>Salley Trevenen</t>
  </si>
  <si>
    <t>Antonio</t>
  </si>
  <si>
    <t>Claire Arnold</t>
  </si>
  <si>
    <t>Sarah Lloyd</t>
  </si>
  <si>
    <t>Rueben Star LP</t>
  </si>
  <si>
    <t>Rohan Luxmoore</t>
  </si>
  <si>
    <t>Woodpark Will Power</t>
  </si>
  <si>
    <t>Northern Leandro</t>
  </si>
  <si>
    <t>Mathew Seivers</t>
  </si>
  <si>
    <t>Alessandria</t>
  </si>
  <si>
    <t xml:space="preserve">Beth Whelan </t>
  </si>
  <si>
    <t xml:space="preserve">Deb Pace </t>
  </si>
  <si>
    <t>Suzy Dann</t>
  </si>
  <si>
    <t>Loriot Skye's the limit</t>
  </si>
  <si>
    <t>P4258</t>
  </si>
  <si>
    <t>Kim Jacobson</t>
  </si>
  <si>
    <t xml:space="preserve">Caroline Colby </t>
  </si>
  <si>
    <t>Jaybee Alice</t>
  </si>
  <si>
    <t>P3431</t>
  </si>
  <si>
    <t>Antonia Baker</t>
  </si>
  <si>
    <t xml:space="preserve">Aspen Way Majestic </t>
  </si>
  <si>
    <t>Grace Lawes</t>
  </si>
  <si>
    <t>Southpark Empressive</t>
  </si>
  <si>
    <t>Whispering Jye</t>
  </si>
  <si>
    <t>Erica Henderson</t>
  </si>
  <si>
    <t>Remi Faberge</t>
  </si>
  <si>
    <t>Jackson Stern</t>
  </si>
  <si>
    <t>El Manteca Galileo</t>
  </si>
  <si>
    <t>Shanlin Night Lights</t>
  </si>
  <si>
    <t xml:space="preserve">Ute Mueller </t>
  </si>
  <si>
    <t>P4131</t>
  </si>
  <si>
    <t>Caitlin Scott</t>
  </si>
  <si>
    <t xml:space="preserve">Moonlight Park Cadel </t>
  </si>
  <si>
    <t xml:space="preserve">Compendo </t>
  </si>
  <si>
    <t>Cynthia Bossema</t>
  </si>
  <si>
    <t>Lynmara Rusano</t>
  </si>
  <si>
    <t>Michelle Hicks</t>
  </si>
  <si>
    <t>Fraser</t>
  </si>
  <si>
    <t>Jaybee Bellaire Amanda</t>
  </si>
  <si>
    <t>Victoria Meyer</t>
  </si>
  <si>
    <t>Remi Lunar Eclipse</t>
  </si>
  <si>
    <t>Belcam JK Andre</t>
  </si>
  <si>
    <t>Bonnie Kingsley</t>
  </si>
  <si>
    <t>Braggo Of Terarossa</t>
  </si>
  <si>
    <t>Bells Park Bella Donna</t>
  </si>
  <si>
    <t>Black Kestrel</t>
  </si>
  <si>
    <t>Tanya Rich</t>
  </si>
  <si>
    <t>Fairsbanks Ringo</t>
  </si>
  <si>
    <t>P4157</t>
  </si>
  <si>
    <t>Gwynfyd Miffanwy</t>
  </si>
  <si>
    <t>Fiona Selby</t>
  </si>
  <si>
    <t>Samba De Janeiro</t>
  </si>
  <si>
    <t>P1826</t>
  </si>
  <si>
    <t>Aurum Riviere D Or</t>
  </si>
  <si>
    <t>Terrarossa Aztec</t>
  </si>
  <si>
    <t>Julia Gibson</t>
  </si>
  <si>
    <t>Harrys Day</t>
  </si>
  <si>
    <t xml:space="preserve">Moon Day </t>
  </si>
  <si>
    <t xml:space="preserve">Dawn of the Day </t>
  </si>
  <si>
    <t>Abby Martin</t>
  </si>
  <si>
    <t>Blue Dust Chardonnay</t>
  </si>
  <si>
    <t>Karen Thornton</t>
  </si>
  <si>
    <t>NP Caluados</t>
  </si>
  <si>
    <t>P4240</t>
  </si>
  <si>
    <t>Muir Equine Supplies Pony Medium  Championship</t>
  </si>
  <si>
    <t>JA Photographics Elementary Championship</t>
  </si>
  <si>
    <t>Tabcorp Park Pony Elementary  Championship</t>
  </si>
  <si>
    <t>Equine Mastermind Advanced Championship</t>
  </si>
  <si>
    <t>Garrards Horse and Hound Pony Novice Championship</t>
  </si>
  <si>
    <t xml:space="preserve"> NRG Team Preliminary Championship</t>
  </si>
  <si>
    <t>The City Barn Novice Championship</t>
  </si>
  <si>
    <t>LP Designs Pony Advanced Championship</t>
  </si>
  <si>
    <t>Roxbury Majik</t>
  </si>
  <si>
    <t>Resolute V</t>
  </si>
  <si>
    <t>AEA Prestino</t>
  </si>
  <si>
    <t>Galileo Galelei</t>
  </si>
  <si>
    <t>Cherrymount Junior Hit</t>
  </si>
  <si>
    <t>Luciano D'Elia</t>
  </si>
  <si>
    <t>Belinda Dawkins</t>
  </si>
  <si>
    <t>Sheryl Green</t>
  </si>
  <si>
    <t>Sue Chandler</t>
  </si>
  <si>
    <t xml:space="preserve">Natalie Frew </t>
  </si>
  <si>
    <t>Jennifer Holmes</t>
  </si>
  <si>
    <t>Rosemary Dalton</t>
  </si>
  <si>
    <t>Mary Hanna</t>
  </si>
  <si>
    <t>Kerry Blackley</t>
  </si>
  <si>
    <t xml:space="preserve">Sue Chandler </t>
  </si>
  <si>
    <t>Veronica Stewart</t>
  </si>
  <si>
    <t>Linda Gollar Moulds</t>
  </si>
  <si>
    <t>Adam Riess</t>
  </si>
  <si>
    <t>Judge13</t>
  </si>
  <si>
    <t>A Seduction</t>
  </si>
  <si>
    <t>Eliza Wilson-Hall</t>
  </si>
  <si>
    <t>Leandro (GER)</t>
  </si>
  <si>
    <t>Anthems</t>
  </si>
  <si>
    <t>Korong Park Alfredo</t>
  </si>
  <si>
    <t>Strzelecki Crusade</t>
  </si>
  <si>
    <t>Licia Yeo</t>
  </si>
  <si>
    <t>JUDGES LUNCH AVAILABLE STARTING FROM 11.30 AM to 1.15PM</t>
  </si>
  <si>
    <t>Prydes Easy Feeds Big Tour Championships</t>
  </si>
  <si>
    <t>n/a</t>
  </si>
  <si>
    <t>P2798</t>
  </si>
  <si>
    <t>Iris Bakkeren</t>
  </si>
  <si>
    <t>Habafield Fiancee</t>
  </si>
  <si>
    <t>Flowervale Florencierre</t>
  </si>
  <si>
    <t xml:space="preserve"> Tabcorp Park Pony Preliminary Championship</t>
  </si>
  <si>
    <t>Harmony 44</t>
  </si>
  <si>
    <t>Western Equine Veterinary Clinic Medium Championship</t>
  </si>
  <si>
    <t>Equine Shock Wave Therapies INTER A Class</t>
  </si>
  <si>
    <t>JA Photographics Small Tour Championships</t>
  </si>
  <si>
    <t>MEDIUM TOUR KUR</t>
  </si>
  <si>
    <t>Medium Tour KUR</t>
  </si>
  <si>
    <t>JUDGES LUNCH AVAILABLE FROM 12.30 PM to 2.00 PM</t>
  </si>
  <si>
    <t>Selina Brendish</t>
  </si>
  <si>
    <t>Jomanjie Park Whitney</t>
  </si>
  <si>
    <t>Carol Simpson</t>
  </si>
  <si>
    <t>A Seducation</t>
  </si>
  <si>
    <t>P</t>
  </si>
  <si>
    <t>Shannon Mckimmie</t>
  </si>
  <si>
    <t>Beauparc Swazye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</si>
</sst>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2" fontId="9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2" fontId="9" fillId="2" borderId="0" xfId="0" applyNumberFormat="1" applyFon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5" borderId="10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2" fontId="0" fillId="3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3" borderId="0" xfId="0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3" borderId="9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7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3" borderId="9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2" fontId="0" fillId="3" borderId="11" xfId="0" applyNumberFormat="1" applyFill="1" applyBorder="1" applyAlignment="1">
      <alignment horizontal="center" vertical="center"/>
    </xf>
    <xf numFmtId="2" fontId="0" fillId="3" borderId="9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9" fillId="3" borderId="6" xfId="0" applyFont="1" applyFill="1" applyBorder="1" applyAlignment="1">
      <alignment horizontal="lef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2" fontId="0" fillId="3" borderId="14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</cellXfs>
  <cellStyles count="1">
    <cellStyle name="Normal" xfId="0" builtinId="0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66FF33"/>
      <color rgb="FFCCECFF"/>
      <color rgb="FFFFFFCC"/>
      <color rgb="FFFF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380991</xdr:colOff>
      <xdr:row>123</xdr:row>
      <xdr:rowOff>40820</xdr:rowOff>
    </xdr:from>
    <xdr:to>
      <xdr:col>3</xdr:col>
      <xdr:colOff>748385</xdr:colOff>
      <xdr:row>129</xdr:row>
      <xdr:rowOff>127509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027" y="20192999"/>
          <a:ext cx="1265465" cy="1066403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326564</xdr:colOff>
      <xdr:row>115</xdr:row>
      <xdr:rowOff>137720</xdr:rowOff>
    </xdr:from>
    <xdr:to>
      <xdr:col>21</xdr:col>
      <xdr:colOff>299350</xdr:colOff>
      <xdr:row>120</xdr:row>
      <xdr:rowOff>149682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43" y="18983613"/>
          <a:ext cx="1809750" cy="828390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244921</xdr:colOff>
      <xdr:row>124</xdr:row>
      <xdr:rowOff>81647</xdr:rowOff>
    </xdr:from>
    <xdr:to>
      <xdr:col>8</xdr:col>
      <xdr:colOff>95243</xdr:colOff>
      <xdr:row>127</xdr:row>
      <xdr:rowOff>149352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42" y="20397111"/>
          <a:ext cx="1714501" cy="557562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285741</xdr:colOff>
      <xdr:row>123</xdr:row>
      <xdr:rowOff>93808</xdr:rowOff>
    </xdr:from>
    <xdr:to>
      <xdr:col>21</xdr:col>
      <xdr:colOff>435421</xdr:colOff>
      <xdr:row>130</xdr:row>
      <xdr:rowOff>130729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491" y="20245987"/>
          <a:ext cx="1088573" cy="1179921"/>
        </a:xfrm>
        <a:prstGeom prst="rect">
          <a:avLst/>
        </a:prstGeom>
      </xdr:spPr>
    </xdr:pic>
    <xdr:clientData/>
  </xdr:twoCellAnchor>
  <xdr:twoCellAnchor editAs="oneCell">
    <xdr:from>
      <xdr:col>15</xdr:col>
      <xdr:colOff>353779</xdr:colOff>
      <xdr:row>123</xdr:row>
      <xdr:rowOff>149679</xdr:rowOff>
    </xdr:from>
    <xdr:to>
      <xdr:col>18</xdr:col>
      <xdr:colOff>353778</xdr:colOff>
      <xdr:row>129</xdr:row>
      <xdr:rowOff>32338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7386" y="20301858"/>
          <a:ext cx="1347106" cy="862373"/>
        </a:xfrm>
        <a:prstGeom prst="rect">
          <a:avLst/>
        </a:prstGeom>
      </xdr:spPr>
    </xdr:pic>
    <xdr:clientData/>
  </xdr:twoCellAnchor>
  <xdr:twoCellAnchor editAs="oneCell">
    <xdr:from>
      <xdr:col>12</xdr:col>
      <xdr:colOff>163277</xdr:colOff>
      <xdr:row>123</xdr:row>
      <xdr:rowOff>149678</xdr:rowOff>
    </xdr:from>
    <xdr:to>
      <xdr:col>15</xdr:col>
      <xdr:colOff>204099</xdr:colOff>
      <xdr:row>128</xdr:row>
      <xdr:rowOff>149678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22563" y="20301857"/>
          <a:ext cx="1415143" cy="816428"/>
        </a:xfrm>
        <a:prstGeom prst="rect">
          <a:avLst/>
        </a:prstGeom>
      </xdr:spPr>
    </xdr:pic>
    <xdr:clientData/>
  </xdr:twoCellAnchor>
  <xdr:twoCellAnchor editAs="oneCell">
    <xdr:from>
      <xdr:col>8</xdr:col>
      <xdr:colOff>217708</xdr:colOff>
      <xdr:row>124</xdr:row>
      <xdr:rowOff>68042</xdr:rowOff>
    </xdr:from>
    <xdr:to>
      <xdr:col>11</xdr:col>
      <xdr:colOff>326564</xdr:colOff>
      <xdr:row>127</xdr:row>
      <xdr:rowOff>100731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9208" y="20383506"/>
          <a:ext cx="1537606" cy="522546"/>
        </a:xfrm>
        <a:prstGeom prst="rect">
          <a:avLst/>
        </a:prstGeom>
      </xdr:spPr>
    </xdr:pic>
    <xdr:clientData/>
  </xdr:twoCellAnchor>
  <xdr:twoCellAnchor editAs="oneCell">
    <xdr:from>
      <xdr:col>3</xdr:col>
      <xdr:colOff>680349</xdr:colOff>
      <xdr:row>115</xdr:row>
      <xdr:rowOff>65034</xdr:rowOff>
    </xdr:from>
    <xdr:to>
      <xdr:col>6</xdr:col>
      <xdr:colOff>277592</xdr:colOff>
      <xdr:row>120</xdr:row>
      <xdr:rowOff>145852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8456" y="18910927"/>
          <a:ext cx="1352565" cy="89724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119054</xdr:colOff>
      <xdr:row>114</xdr:row>
      <xdr:rowOff>13603</xdr:rowOff>
    </xdr:from>
    <xdr:to>
      <xdr:col>3</xdr:col>
      <xdr:colOff>571492</xdr:colOff>
      <xdr:row>121</xdr:row>
      <xdr:rowOff>82275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9090" y="18696210"/>
          <a:ext cx="1350509" cy="1211672"/>
        </a:xfrm>
        <a:prstGeom prst="rect">
          <a:avLst/>
        </a:prstGeom>
      </xdr:spPr>
    </xdr:pic>
    <xdr:clientData/>
  </xdr:twoCellAnchor>
  <xdr:twoCellAnchor editAs="oneCell">
    <xdr:from>
      <xdr:col>7</xdr:col>
      <xdr:colOff>13601</xdr:colOff>
      <xdr:row>115</xdr:row>
      <xdr:rowOff>68034</xdr:rowOff>
    </xdr:from>
    <xdr:to>
      <xdr:col>9</xdr:col>
      <xdr:colOff>385435</xdr:colOff>
      <xdr:row>121</xdr:row>
      <xdr:rowOff>65170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46065" y="18913927"/>
          <a:ext cx="1269906" cy="976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149672</xdr:colOff>
      <xdr:row>115</xdr:row>
      <xdr:rowOff>81639</xdr:rowOff>
    </xdr:from>
    <xdr:to>
      <xdr:col>13</xdr:col>
      <xdr:colOff>223532</xdr:colOff>
      <xdr:row>121</xdr:row>
      <xdr:rowOff>69384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29243" y="18927532"/>
          <a:ext cx="1502610" cy="967459"/>
        </a:xfrm>
        <a:prstGeom prst="rect">
          <a:avLst/>
        </a:prstGeom>
      </xdr:spPr>
    </xdr:pic>
    <xdr:clientData/>
  </xdr:twoCellAnchor>
  <xdr:twoCellAnchor editAs="oneCell">
    <xdr:from>
      <xdr:col>13</xdr:col>
      <xdr:colOff>380993</xdr:colOff>
      <xdr:row>116</xdr:row>
      <xdr:rowOff>13608</xdr:rowOff>
    </xdr:from>
    <xdr:to>
      <xdr:col>17</xdr:col>
      <xdr:colOff>135626</xdr:colOff>
      <xdr:row>121</xdr:row>
      <xdr:rowOff>104525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89314" y="19022787"/>
          <a:ext cx="1577991" cy="907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261937</xdr:colOff>
      <xdr:row>81</xdr:row>
      <xdr:rowOff>56131</xdr:rowOff>
    </xdr:from>
    <xdr:to>
      <xdr:col>4</xdr:col>
      <xdr:colOff>170090</xdr:colOff>
      <xdr:row>87</xdr:row>
      <xdr:rowOff>122409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781" y="13522100"/>
          <a:ext cx="1265465" cy="1066403"/>
        </a:xfrm>
        <a:prstGeom prst="rect">
          <a:avLst/>
        </a:prstGeom>
      </xdr:spPr>
    </xdr:pic>
    <xdr:clientData/>
  </xdr:twoCellAnchor>
  <xdr:twoCellAnchor editAs="oneCell">
    <xdr:from>
      <xdr:col>18</xdr:col>
      <xdr:colOff>98653</xdr:colOff>
      <xdr:row>74</xdr:row>
      <xdr:rowOff>13558</xdr:rowOff>
    </xdr:from>
    <xdr:to>
      <xdr:col>22</xdr:col>
      <xdr:colOff>98653</xdr:colOff>
      <xdr:row>79</xdr:row>
      <xdr:rowOff>8510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3997" y="12312714"/>
          <a:ext cx="1809750" cy="828390"/>
        </a:xfrm>
        <a:prstGeom prst="rect">
          <a:avLst/>
        </a:prstGeom>
      </xdr:spPr>
    </xdr:pic>
    <xdr:clientData/>
  </xdr:twoCellAnchor>
  <xdr:twoCellAnchor editAs="oneCell">
    <xdr:from>
      <xdr:col>5</xdr:col>
      <xdr:colOff>3402</xdr:colOff>
      <xdr:row>82</xdr:row>
      <xdr:rowOff>93556</xdr:rowOff>
    </xdr:from>
    <xdr:to>
      <xdr:col>8</xdr:col>
      <xdr:colOff>360591</xdr:colOff>
      <xdr:row>85</xdr:row>
      <xdr:rowOff>151055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7996" y="13726212"/>
          <a:ext cx="1714501" cy="557562"/>
        </a:xfrm>
        <a:prstGeom prst="rect">
          <a:avLst/>
        </a:prstGeom>
      </xdr:spPr>
    </xdr:pic>
    <xdr:clientData/>
  </xdr:twoCellAnchor>
  <xdr:twoCellAnchor editAs="oneCell">
    <xdr:from>
      <xdr:col>20</xdr:col>
      <xdr:colOff>51026</xdr:colOff>
      <xdr:row>81</xdr:row>
      <xdr:rowOff>109119</xdr:rowOff>
    </xdr:from>
    <xdr:to>
      <xdr:col>22</xdr:col>
      <xdr:colOff>234724</xdr:colOff>
      <xdr:row>88</xdr:row>
      <xdr:rowOff>122228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1245" y="13575088"/>
          <a:ext cx="1088573" cy="1179921"/>
        </a:xfrm>
        <a:prstGeom prst="rect">
          <a:avLst/>
        </a:prstGeom>
      </xdr:spPr>
    </xdr:pic>
    <xdr:clientData/>
  </xdr:twoCellAnchor>
  <xdr:twoCellAnchor editAs="oneCell">
    <xdr:from>
      <xdr:col>16</xdr:col>
      <xdr:colOff>132671</xdr:colOff>
      <xdr:row>81</xdr:row>
      <xdr:rowOff>164990</xdr:rowOff>
    </xdr:from>
    <xdr:to>
      <xdr:col>19</xdr:col>
      <xdr:colOff>122465</xdr:colOff>
      <xdr:row>87</xdr:row>
      <xdr:rowOff>27238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3140" y="13630959"/>
          <a:ext cx="1347106" cy="862373"/>
        </a:xfrm>
        <a:prstGeom prst="rect">
          <a:avLst/>
        </a:prstGeom>
      </xdr:spPr>
    </xdr:pic>
    <xdr:clientData/>
  </xdr:twoCellAnchor>
  <xdr:twoCellAnchor editAs="oneCell">
    <xdr:from>
      <xdr:col>13</xdr:col>
      <xdr:colOff>44223</xdr:colOff>
      <xdr:row>81</xdr:row>
      <xdr:rowOff>164989</xdr:rowOff>
    </xdr:from>
    <xdr:to>
      <xdr:col>15</xdr:col>
      <xdr:colOff>435429</xdr:colOff>
      <xdr:row>86</xdr:row>
      <xdr:rowOff>147980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28317" y="13630958"/>
          <a:ext cx="1415143" cy="816428"/>
        </a:xfrm>
        <a:prstGeom prst="rect">
          <a:avLst/>
        </a:prstGeom>
      </xdr:spPr>
    </xdr:pic>
    <xdr:clientData/>
  </xdr:twoCellAnchor>
  <xdr:twoCellAnchor editAs="oneCell">
    <xdr:from>
      <xdr:col>9</xdr:col>
      <xdr:colOff>30618</xdr:colOff>
      <xdr:row>82</xdr:row>
      <xdr:rowOff>79951</xdr:rowOff>
    </xdr:from>
    <xdr:to>
      <xdr:col>12</xdr:col>
      <xdr:colOff>210912</xdr:colOff>
      <xdr:row>85</xdr:row>
      <xdr:rowOff>102434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04962" y="13712607"/>
          <a:ext cx="1537606" cy="522546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102054</xdr:colOff>
      <xdr:row>73</xdr:row>
      <xdr:rowOff>107559</xdr:rowOff>
    </xdr:from>
    <xdr:to>
      <xdr:col>7</xdr:col>
      <xdr:colOff>97306</xdr:colOff>
      <xdr:row>79</xdr:row>
      <xdr:rowOff>4680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14210" y="12240028"/>
          <a:ext cx="1352565" cy="8972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59530</xdr:rowOff>
    </xdr:from>
    <xdr:to>
      <xdr:col>3</xdr:col>
      <xdr:colOff>445634</xdr:colOff>
      <xdr:row>79</xdr:row>
      <xdr:rowOff>104389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4844" y="12025311"/>
          <a:ext cx="1350509" cy="1211672"/>
        </a:xfrm>
        <a:prstGeom prst="rect">
          <a:avLst/>
        </a:prstGeom>
      </xdr:spPr>
    </xdr:pic>
    <xdr:clientData/>
  </xdr:twoCellAnchor>
  <xdr:twoCellAnchor editAs="oneCell">
    <xdr:from>
      <xdr:col>7</xdr:col>
      <xdr:colOff>282350</xdr:colOff>
      <xdr:row>73</xdr:row>
      <xdr:rowOff>110559</xdr:rowOff>
    </xdr:from>
    <xdr:to>
      <xdr:col>10</xdr:col>
      <xdr:colOff>194944</xdr:colOff>
      <xdr:row>79</xdr:row>
      <xdr:rowOff>87284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51819" y="12243028"/>
          <a:ext cx="1269906" cy="976850"/>
        </a:xfrm>
        <a:prstGeom prst="rect">
          <a:avLst/>
        </a:prstGeom>
      </xdr:spPr>
    </xdr:pic>
    <xdr:clientData/>
  </xdr:twoCellAnchor>
  <xdr:twoCellAnchor editAs="oneCell">
    <xdr:from>
      <xdr:col>10</xdr:col>
      <xdr:colOff>408216</xdr:colOff>
      <xdr:row>73</xdr:row>
      <xdr:rowOff>124164</xdr:rowOff>
    </xdr:from>
    <xdr:to>
      <xdr:col>14</xdr:col>
      <xdr:colOff>5826</xdr:colOff>
      <xdr:row>79</xdr:row>
      <xdr:rowOff>91498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34997" y="12256633"/>
          <a:ext cx="1502610" cy="967459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163287</xdr:colOff>
      <xdr:row>74</xdr:row>
      <xdr:rowOff>52732</xdr:rowOff>
    </xdr:from>
    <xdr:to>
      <xdr:col>17</xdr:col>
      <xdr:colOff>360153</xdr:colOff>
      <xdr:row>79</xdr:row>
      <xdr:rowOff>126639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95068" y="12351888"/>
          <a:ext cx="1577991" cy="907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</xdr:row>
      <xdr:rowOff>119061</xdr:rowOff>
    </xdr:from>
    <xdr:to>
      <xdr:col>2</xdr:col>
      <xdr:colOff>510902</xdr:colOff>
      <xdr:row>12</xdr:row>
      <xdr:rowOff>117528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8" y="1285874"/>
          <a:ext cx="1451495" cy="96287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154782</xdr:colOff>
      <xdr:row>0</xdr:row>
      <xdr:rowOff>83344</xdr:rowOff>
    </xdr:from>
    <xdr:to>
      <xdr:col>2</xdr:col>
      <xdr:colOff>309564</xdr:colOff>
      <xdr:row>5</xdr:row>
      <xdr:rowOff>74220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1" y="83344"/>
          <a:ext cx="1131094" cy="10148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11907</xdr:rowOff>
    </xdr:from>
    <xdr:to>
      <xdr:col>2</xdr:col>
      <xdr:colOff>607220</xdr:colOff>
      <xdr:row>5</xdr:row>
      <xdr:rowOff>152951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969" y="178595"/>
          <a:ext cx="1297782" cy="9982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8</xdr:row>
      <xdr:rowOff>12252</xdr:rowOff>
    </xdr:from>
    <xdr:to>
      <xdr:col>2</xdr:col>
      <xdr:colOff>595313</xdr:colOff>
      <xdr:row>11</xdr:row>
      <xdr:rowOff>118492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718" y="1536252"/>
          <a:ext cx="1381126" cy="7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8</xdr:row>
      <xdr:rowOff>119063</xdr:rowOff>
    </xdr:from>
    <xdr:to>
      <xdr:col>2</xdr:col>
      <xdr:colOff>535782</xdr:colOff>
      <xdr:row>12</xdr:row>
      <xdr:rowOff>106921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4" y="1643063"/>
          <a:ext cx="1273969" cy="845108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2</xdr:row>
      <xdr:rowOff>0</xdr:rowOff>
    </xdr:from>
    <xdr:to>
      <xdr:col>2</xdr:col>
      <xdr:colOff>947935</xdr:colOff>
      <xdr:row>5</xdr:row>
      <xdr:rowOff>157537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657" y="333375"/>
          <a:ext cx="1852809" cy="848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5233</xdr:rowOff>
    </xdr:from>
    <xdr:to>
      <xdr:col>2</xdr:col>
      <xdr:colOff>1095375</xdr:colOff>
      <xdr:row>5</xdr:row>
      <xdr:rowOff>66256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125" y="1640358"/>
          <a:ext cx="1936750" cy="886523"/>
        </a:xfrm>
        <a:prstGeom prst="rect">
          <a:avLst/>
        </a:prstGeom>
      </xdr:spPr>
    </xdr:pic>
    <xdr:clientData/>
  </xdr:twoCellAnchor>
  <xdr:twoCellAnchor editAs="oneCell">
    <xdr:from>
      <xdr:col>1</xdr:col>
      <xdr:colOff>257968</xdr:colOff>
      <xdr:row>7</xdr:row>
      <xdr:rowOff>141726</xdr:rowOff>
    </xdr:from>
    <xdr:to>
      <xdr:col>2</xdr:col>
      <xdr:colOff>797719</xdr:colOff>
      <xdr:row>12</xdr:row>
      <xdr:rowOff>93910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187" y="1499039"/>
          <a:ext cx="1516063" cy="976121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14</xdr:row>
      <xdr:rowOff>92875</xdr:rowOff>
    </xdr:from>
    <xdr:to>
      <xdr:col>2</xdr:col>
      <xdr:colOff>592932</xdr:colOff>
      <xdr:row>18</xdr:row>
      <xdr:rowOff>81666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870" y="2807500"/>
          <a:ext cx="1321593" cy="846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154782</xdr:rowOff>
    </xdr:from>
    <xdr:to>
      <xdr:col>2</xdr:col>
      <xdr:colOff>964407</xdr:colOff>
      <xdr:row>5</xdr:row>
      <xdr:rowOff>137220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719" y="154782"/>
          <a:ext cx="1750219" cy="100637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9</xdr:row>
      <xdr:rowOff>-1</xdr:rowOff>
    </xdr:from>
    <xdr:to>
      <xdr:col>2</xdr:col>
      <xdr:colOff>1044467</xdr:colOff>
      <xdr:row>11</xdr:row>
      <xdr:rowOff>154780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032" y="1690687"/>
          <a:ext cx="1996966" cy="6786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250032</xdr:colOff>
      <xdr:row>2</xdr:row>
      <xdr:rowOff>23040</xdr:rowOff>
    </xdr:from>
    <xdr:to>
      <xdr:col>2</xdr:col>
      <xdr:colOff>1143002</xdr:colOff>
      <xdr:row>4</xdr:row>
      <xdr:rowOff>107062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356415"/>
          <a:ext cx="1869282" cy="607897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7</xdr:row>
      <xdr:rowOff>71438</xdr:rowOff>
    </xdr:from>
    <xdr:to>
      <xdr:col>2</xdr:col>
      <xdr:colOff>536088</xdr:colOff>
      <xdr:row>13</xdr:row>
      <xdr:rowOff>107156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218" y="1428751"/>
          <a:ext cx="1131401" cy="12263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142875</xdr:rowOff>
    </xdr:from>
    <xdr:to>
      <xdr:col>2</xdr:col>
      <xdr:colOff>109368</xdr:colOff>
      <xdr:row>5</xdr:row>
      <xdr:rowOff>133179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38" y="142875"/>
          <a:ext cx="1019005" cy="990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13"/>
  <sheetViews>
    <sheetView showGridLines="0" view="pageBreakPreview" zoomScale="70" zoomScaleNormal="70" zoomScaleSheetLayoutView="70" workbookViewId="0">
      <selection activeCell="A48" sqref="A48"/>
    </sheetView>
  </sheetViews>
  <sheetFormatPr defaultColWidth="6.7109375" defaultRowHeight="12.75" x14ac:dyDescent="0.2"/>
  <cols>
    <col min="1" max="1" width="12.42578125" style="132" customWidth="1"/>
    <col min="2" max="3" width="6.7109375" style="132"/>
    <col min="4" max="4" width="11.85546875" style="132" bestFit="1" customWidth="1"/>
    <col min="5" max="5" width="6.7109375" style="132"/>
    <col min="6" max="6" width="7.7109375" style="132" customWidth="1"/>
    <col min="7" max="7" width="6.7109375" style="133"/>
    <col min="8" max="10" width="6.7109375" style="132"/>
    <col min="11" max="11" width="8" style="132" customWidth="1"/>
    <col min="12" max="14" width="6.7109375" style="132"/>
    <col min="15" max="15" width="7.140625" style="132" bestFit="1" customWidth="1"/>
    <col min="16" max="19" width="6.7109375" style="132"/>
    <col min="20" max="20" width="7.42578125" style="132" customWidth="1"/>
    <col min="21" max="21" width="6.7109375" style="132"/>
    <col min="22" max="22" width="8.85546875" style="132" bestFit="1" customWidth="1"/>
    <col min="23" max="23" width="6.7109375" style="132"/>
    <col min="24" max="25" width="6.7109375" style="177"/>
    <col min="26" max="16384" width="6.7109375" style="132"/>
  </cols>
  <sheetData>
    <row r="2" spans="1:26" x14ac:dyDescent="0.2">
      <c r="B2" s="9" t="s">
        <v>0</v>
      </c>
      <c r="C2" s="6"/>
      <c r="D2" s="6"/>
      <c r="E2" s="6"/>
      <c r="F2" s="6"/>
      <c r="G2" s="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X2" s="132"/>
      <c r="Z2" s="177"/>
    </row>
    <row r="3" spans="1:26" x14ac:dyDescent="0.2">
      <c r="B3" s="21"/>
      <c r="C3" s="21"/>
      <c r="D3" s="1"/>
      <c r="E3" s="1"/>
      <c r="F3" s="1"/>
      <c r="G3" s="2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1"/>
      <c r="W3" s="1"/>
      <c r="X3" s="1"/>
      <c r="Z3" s="177"/>
    </row>
    <row r="4" spans="1:26" x14ac:dyDescent="0.2">
      <c r="A4" s="130"/>
      <c r="B4" s="7"/>
      <c r="C4" s="141"/>
      <c r="D4" s="130"/>
      <c r="E4" s="130"/>
      <c r="F4" s="130"/>
      <c r="G4" s="13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X4" s="132"/>
      <c r="Z4" s="177"/>
    </row>
    <row r="5" spans="1:26" x14ac:dyDescent="0.2">
      <c r="A5" s="130"/>
      <c r="B5" s="253" t="s">
        <v>25</v>
      </c>
      <c r="C5" s="254"/>
      <c r="D5" s="255" t="s">
        <v>24</v>
      </c>
      <c r="E5" s="254"/>
      <c r="F5" s="254"/>
      <c r="G5" s="93" t="s">
        <v>58</v>
      </c>
      <c r="H5" s="26">
        <v>1.2</v>
      </c>
      <c r="I5" s="18">
        <v>1.3</v>
      </c>
      <c r="J5" s="17">
        <v>3.2</v>
      </c>
      <c r="K5" s="18">
        <v>3.3</v>
      </c>
      <c r="L5" s="17">
        <v>4.2</v>
      </c>
      <c r="M5" s="18">
        <v>4.3</v>
      </c>
      <c r="N5" s="17" t="s">
        <v>15</v>
      </c>
      <c r="O5" s="18" t="s">
        <v>33</v>
      </c>
      <c r="P5" s="25" t="s">
        <v>34</v>
      </c>
      <c r="Q5" s="140" t="s">
        <v>16</v>
      </c>
      <c r="R5" s="224" t="s">
        <v>26</v>
      </c>
      <c r="S5" s="256" t="s">
        <v>23</v>
      </c>
      <c r="T5" s="235"/>
      <c r="U5" s="256" t="s">
        <v>28</v>
      </c>
      <c r="V5" s="235"/>
      <c r="W5" s="256" t="s">
        <v>27</v>
      </c>
      <c r="X5" s="235"/>
      <c r="Y5" s="179"/>
      <c r="Z5" s="177"/>
    </row>
    <row r="6" spans="1:26" x14ac:dyDescent="0.2">
      <c r="A6" s="130"/>
      <c r="B6" s="243" t="s">
        <v>5</v>
      </c>
      <c r="C6" s="244"/>
      <c r="D6" s="245" t="s">
        <v>283</v>
      </c>
      <c r="E6" s="244"/>
      <c r="F6" s="244"/>
      <c r="G6" s="27"/>
      <c r="H6" s="27">
        <f>C44</f>
        <v>20</v>
      </c>
      <c r="I6" s="14"/>
      <c r="J6" s="138"/>
      <c r="K6" s="14"/>
      <c r="L6" s="138">
        <f>C69</f>
        <v>15</v>
      </c>
      <c r="M6" s="14"/>
      <c r="N6" s="138"/>
      <c r="O6" s="14"/>
      <c r="P6" s="138"/>
      <c r="Q6" s="138"/>
      <c r="R6" s="219">
        <v>1</v>
      </c>
      <c r="S6" s="246">
        <f>SUM(H6:R6)</f>
        <v>36</v>
      </c>
      <c r="T6" s="247"/>
      <c r="U6" s="248">
        <f>F24</f>
        <v>9</v>
      </c>
      <c r="V6" s="247"/>
      <c r="W6" s="248">
        <f>N112</f>
        <v>7.1</v>
      </c>
      <c r="X6" s="249"/>
      <c r="Y6" s="180"/>
      <c r="Z6" s="177"/>
    </row>
    <row r="7" spans="1:26" x14ac:dyDescent="0.2">
      <c r="A7" s="130"/>
      <c r="B7" s="243" t="s">
        <v>6</v>
      </c>
      <c r="C7" s="244"/>
      <c r="D7" s="245" t="s">
        <v>284</v>
      </c>
      <c r="E7" s="244"/>
      <c r="F7" s="244"/>
      <c r="G7" s="27"/>
      <c r="H7" s="27">
        <f>C44</f>
        <v>20</v>
      </c>
      <c r="I7" s="14"/>
      <c r="J7" s="138"/>
      <c r="K7" s="14"/>
      <c r="L7" s="138">
        <f>L6</f>
        <v>15</v>
      </c>
      <c r="M7" s="14"/>
      <c r="N7" s="138"/>
      <c r="O7" s="14"/>
      <c r="P7" s="138"/>
      <c r="Q7" s="138"/>
      <c r="R7" s="219"/>
      <c r="S7" s="246">
        <f t="shared" ref="S7:S14" si="0">SUM(H7:R7)</f>
        <v>35</v>
      </c>
      <c r="T7" s="247"/>
      <c r="U7" s="248">
        <f>U6</f>
        <v>9</v>
      </c>
      <c r="V7" s="247"/>
      <c r="W7" s="248">
        <f>N112</f>
        <v>7.1</v>
      </c>
      <c r="X7" s="249"/>
      <c r="Y7" s="180"/>
      <c r="Z7" s="177"/>
    </row>
    <row r="8" spans="1:26" x14ac:dyDescent="0.2">
      <c r="A8" s="130"/>
      <c r="B8" s="243" t="s">
        <v>7</v>
      </c>
      <c r="C8" s="244"/>
      <c r="D8" s="245" t="s">
        <v>285</v>
      </c>
      <c r="E8" s="244"/>
      <c r="F8" s="244"/>
      <c r="G8" s="27"/>
      <c r="H8" s="36"/>
      <c r="I8" s="27">
        <f>S44</f>
        <v>20</v>
      </c>
      <c r="J8" s="138"/>
      <c r="K8" s="138"/>
      <c r="L8" s="138"/>
      <c r="M8" s="138">
        <f>S69</f>
        <v>15</v>
      </c>
      <c r="N8" s="138"/>
      <c r="O8" s="138"/>
      <c r="P8" s="138"/>
      <c r="Q8" s="138"/>
      <c r="R8" s="219"/>
      <c r="S8" s="246">
        <f t="shared" si="0"/>
        <v>35</v>
      </c>
      <c r="T8" s="247"/>
      <c r="U8" s="248">
        <f>V24</f>
        <v>9.3000000000000007</v>
      </c>
      <c r="V8" s="247"/>
      <c r="W8" s="248">
        <f>V70</f>
        <v>3.3400000000000003</v>
      </c>
      <c r="X8" s="249"/>
      <c r="Y8" s="180"/>
      <c r="Z8" s="177"/>
    </row>
    <row r="9" spans="1:26" x14ac:dyDescent="0.2">
      <c r="A9" s="130"/>
      <c r="B9" s="243" t="s">
        <v>8</v>
      </c>
      <c r="C9" s="244"/>
      <c r="D9" s="245" t="s">
        <v>286</v>
      </c>
      <c r="E9" s="244"/>
      <c r="F9" s="244"/>
      <c r="G9" s="27"/>
      <c r="H9" s="36"/>
      <c r="I9" s="27">
        <f>S44</f>
        <v>20</v>
      </c>
      <c r="J9" s="138"/>
      <c r="K9" s="138"/>
      <c r="L9" s="138"/>
      <c r="M9" s="138">
        <f>M8</f>
        <v>15</v>
      </c>
      <c r="N9" s="138"/>
      <c r="O9" s="138"/>
      <c r="P9" s="138"/>
      <c r="Q9" s="138"/>
      <c r="R9" s="219">
        <v>1</v>
      </c>
      <c r="S9" s="246">
        <f t="shared" si="0"/>
        <v>36</v>
      </c>
      <c r="T9" s="247"/>
      <c r="U9" s="248">
        <f>V24</f>
        <v>9.3000000000000007</v>
      </c>
      <c r="V9" s="247"/>
      <c r="W9" s="248">
        <f>V70</f>
        <v>3.3400000000000003</v>
      </c>
      <c r="X9" s="249"/>
      <c r="Y9" s="180"/>
      <c r="Z9" s="177"/>
    </row>
    <row r="10" spans="1:26" x14ac:dyDescent="0.2">
      <c r="A10" s="130"/>
      <c r="B10" s="243" t="s">
        <v>9</v>
      </c>
      <c r="C10" s="244"/>
      <c r="D10" s="245" t="s">
        <v>287</v>
      </c>
      <c r="E10" s="244"/>
      <c r="F10" s="244"/>
      <c r="G10" s="27"/>
      <c r="H10" s="27"/>
      <c r="I10" s="14"/>
      <c r="J10" s="138">
        <f>K39</f>
        <v>15</v>
      </c>
      <c r="K10" s="138">
        <f>K69</f>
        <v>15</v>
      </c>
      <c r="L10" s="36"/>
      <c r="M10" s="36"/>
      <c r="N10" s="35"/>
      <c r="O10" s="138"/>
      <c r="P10" s="138"/>
      <c r="Q10" s="138"/>
      <c r="R10" s="219"/>
      <c r="S10" s="246">
        <f t="shared" si="0"/>
        <v>30</v>
      </c>
      <c r="T10" s="247"/>
      <c r="U10" s="248">
        <f>N24</f>
        <v>9</v>
      </c>
      <c r="V10" s="247"/>
      <c r="W10" s="248">
        <f>N70</f>
        <v>2.5400000000000005</v>
      </c>
      <c r="X10" s="249"/>
      <c r="Y10" s="180"/>
      <c r="Z10" s="177"/>
    </row>
    <row r="11" spans="1:26" x14ac:dyDescent="0.2">
      <c r="A11" s="130"/>
      <c r="B11" s="243" t="s">
        <v>10</v>
      </c>
      <c r="C11" s="244"/>
      <c r="D11" s="245" t="s">
        <v>288</v>
      </c>
      <c r="E11" s="244"/>
      <c r="F11" s="244"/>
      <c r="G11" s="13"/>
      <c r="H11" s="13"/>
      <c r="I11" s="4"/>
      <c r="J11" s="16">
        <f>K39</f>
        <v>15</v>
      </c>
      <c r="K11" s="4">
        <f>K69</f>
        <v>15</v>
      </c>
      <c r="L11" s="36"/>
      <c r="M11" s="36"/>
      <c r="N11" s="35"/>
      <c r="O11" s="4"/>
      <c r="P11" s="138"/>
      <c r="Q11" s="138"/>
      <c r="R11" s="220"/>
      <c r="S11" s="246">
        <f t="shared" si="0"/>
        <v>30</v>
      </c>
      <c r="T11" s="247"/>
      <c r="U11" s="250">
        <f>N24</f>
        <v>9</v>
      </c>
      <c r="V11" s="251"/>
      <c r="W11" s="250">
        <f>N70</f>
        <v>2.5400000000000005</v>
      </c>
      <c r="X11" s="252"/>
      <c r="Y11" s="180"/>
      <c r="Z11" s="177"/>
    </row>
    <row r="12" spans="1:26" x14ac:dyDescent="0.2">
      <c r="A12" s="130"/>
      <c r="B12" s="243" t="s">
        <v>11</v>
      </c>
      <c r="C12" s="244"/>
      <c r="D12" s="245" t="s">
        <v>129</v>
      </c>
      <c r="E12" s="244"/>
      <c r="F12" s="244"/>
      <c r="G12" s="27"/>
      <c r="H12" s="27"/>
      <c r="I12" s="14"/>
      <c r="J12" s="138"/>
      <c r="K12" s="14"/>
      <c r="L12" s="138"/>
      <c r="M12" s="14"/>
      <c r="N12" s="138">
        <f>K89</f>
        <v>5</v>
      </c>
      <c r="O12" s="14">
        <f>K78</f>
        <v>3</v>
      </c>
      <c r="P12" s="138">
        <f>K97</f>
        <v>2</v>
      </c>
      <c r="Q12" s="138">
        <f>K105</f>
        <v>2</v>
      </c>
      <c r="R12" s="219"/>
      <c r="S12" s="246">
        <f t="shared" si="0"/>
        <v>12</v>
      </c>
      <c r="T12" s="247"/>
      <c r="U12" s="248">
        <f>N76</f>
        <v>3.1</v>
      </c>
      <c r="V12" s="247"/>
      <c r="W12" s="248">
        <f>N106</f>
        <v>5.4</v>
      </c>
      <c r="X12" s="249"/>
      <c r="Y12" s="180"/>
      <c r="Z12" s="177"/>
    </row>
    <row r="13" spans="1:26" x14ac:dyDescent="0.2">
      <c r="A13" s="130"/>
      <c r="B13" s="243" t="s">
        <v>78</v>
      </c>
      <c r="C13" s="244"/>
      <c r="D13" s="245" t="s">
        <v>289</v>
      </c>
      <c r="E13" s="244"/>
      <c r="F13" s="244"/>
      <c r="G13" s="27"/>
      <c r="H13" s="27"/>
      <c r="I13" s="14"/>
      <c r="J13" s="138"/>
      <c r="K13" s="14"/>
      <c r="L13" s="138"/>
      <c r="M13" s="14"/>
      <c r="N13" s="138">
        <f>K89</f>
        <v>5</v>
      </c>
      <c r="O13" s="138">
        <f>O12</f>
        <v>3</v>
      </c>
      <c r="P13" s="138">
        <f t="shared" ref="O13:Q14" si="1">P12</f>
        <v>2</v>
      </c>
      <c r="Q13" s="138">
        <f t="shared" si="1"/>
        <v>2</v>
      </c>
      <c r="R13" s="219"/>
      <c r="S13" s="246">
        <f t="shared" si="0"/>
        <v>12</v>
      </c>
      <c r="T13" s="247"/>
      <c r="U13" s="248">
        <f>N76</f>
        <v>3.1</v>
      </c>
      <c r="V13" s="247"/>
      <c r="W13" s="248">
        <f>N106</f>
        <v>5.4</v>
      </c>
      <c r="X13" s="249"/>
      <c r="Y13" s="180"/>
      <c r="Z13" s="177"/>
    </row>
    <row r="14" spans="1:26" x14ac:dyDescent="0.2">
      <c r="A14" s="130"/>
      <c r="B14" s="243" t="s">
        <v>79</v>
      </c>
      <c r="C14" s="244"/>
      <c r="D14" s="245" t="s">
        <v>290</v>
      </c>
      <c r="E14" s="244"/>
      <c r="F14" s="244"/>
      <c r="G14" s="27"/>
      <c r="H14" s="27"/>
      <c r="I14" s="14"/>
      <c r="J14" s="138"/>
      <c r="K14" s="14"/>
      <c r="L14" s="138"/>
      <c r="M14" s="14"/>
      <c r="N14" s="138">
        <f>K89</f>
        <v>5</v>
      </c>
      <c r="O14" s="138">
        <f t="shared" si="1"/>
        <v>3</v>
      </c>
      <c r="P14" s="138">
        <f t="shared" si="1"/>
        <v>2</v>
      </c>
      <c r="Q14" s="174">
        <f t="shared" si="1"/>
        <v>2</v>
      </c>
      <c r="R14" s="219"/>
      <c r="S14" s="246">
        <f t="shared" si="0"/>
        <v>12</v>
      </c>
      <c r="T14" s="247"/>
      <c r="U14" s="248">
        <f>N76</f>
        <v>3.1</v>
      </c>
      <c r="V14" s="247"/>
      <c r="W14" s="248">
        <f>N106</f>
        <v>5.4</v>
      </c>
      <c r="X14" s="249"/>
      <c r="Y14" s="180"/>
      <c r="Z14" s="177"/>
    </row>
    <row r="15" spans="1:26" s="6" customFormat="1" x14ac:dyDescent="0.2">
      <c r="A15" s="7"/>
      <c r="B15" s="120"/>
      <c r="C15" s="120"/>
      <c r="D15" s="120"/>
      <c r="E15" s="120"/>
      <c r="F15" s="12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222"/>
      <c r="S15" s="239">
        <f>SUM(S6:T14)</f>
        <v>238</v>
      </c>
      <c r="T15" s="240"/>
      <c r="U15" s="116"/>
      <c r="V15" s="7"/>
      <c r="W15" s="116"/>
      <c r="X15" s="7"/>
      <c r="Y15" s="180"/>
      <c r="Z15" s="7"/>
    </row>
    <row r="16" spans="1:26" s="6" customFormat="1" x14ac:dyDescent="0.2">
      <c r="A16" s="7"/>
      <c r="B16" s="120"/>
      <c r="C16" s="120"/>
      <c r="D16" s="120"/>
      <c r="E16" s="120"/>
      <c r="F16" s="12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16"/>
      <c r="T16" s="7"/>
      <c r="U16" s="116"/>
      <c r="V16" s="7"/>
      <c r="W16" s="180"/>
      <c r="X16" s="7"/>
    </row>
    <row r="17" spans="1:28" s="6" customFormat="1" x14ac:dyDescent="0.2">
      <c r="A17" s="7"/>
      <c r="B17" s="120"/>
      <c r="C17" s="120"/>
      <c r="D17" s="120"/>
      <c r="E17" s="120"/>
      <c r="F17" s="12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16"/>
      <c r="T17" s="7"/>
      <c r="U17" s="116"/>
      <c r="V17" s="7"/>
      <c r="W17" s="180"/>
      <c r="X17" s="7"/>
    </row>
    <row r="18" spans="1:28" s="6" customFormat="1" x14ac:dyDescent="0.2">
      <c r="A18" s="7"/>
      <c r="B18" s="120"/>
      <c r="C18" s="120"/>
      <c r="D18" s="120"/>
      <c r="E18" s="120"/>
      <c r="F18" s="12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7"/>
      <c r="T18" s="116"/>
      <c r="U18" s="7"/>
      <c r="V18" s="116"/>
      <c r="W18" s="7"/>
      <c r="X18" s="180"/>
      <c r="Y18" s="7"/>
    </row>
    <row r="19" spans="1:28" x14ac:dyDescent="0.2">
      <c r="D19" s="139" t="s">
        <v>51</v>
      </c>
      <c r="E19" s="139"/>
      <c r="F19" s="139"/>
      <c r="G19" s="131"/>
      <c r="H19" s="131"/>
      <c r="I19" s="131"/>
      <c r="J19" s="29"/>
      <c r="K19" s="29"/>
      <c r="L19" s="140" t="s">
        <v>52</v>
      </c>
      <c r="M19" s="140"/>
      <c r="N19" s="140"/>
      <c r="O19" s="141"/>
      <c r="P19" s="141"/>
      <c r="Q19" s="141"/>
      <c r="R19" s="9"/>
      <c r="S19" s="9"/>
      <c r="T19" s="140" t="s">
        <v>53</v>
      </c>
      <c r="U19" s="141"/>
      <c r="V19" s="141"/>
      <c r="W19" s="141"/>
      <c r="X19" s="7"/>
      <c r="Y19" s="7"/>
      <c r="Z19" s="6"/>
      <c r="AA19" s="6"/>
      <c r="AB19" s="6"/>
    </row>
    <row r="20" spans="1:28" ht="12" customHeight="1" x14ac:dyDescent="0.2">
      <c r="B20" s="235"/>
      <c r="C20" s="235"/>
      <c r="D20" s="235"/>
      <c r="E20" s="236"/>
      <c r="F20" s="236"/>
      <c r="G20" s="236"/>
      <c r="J20" s="236"/>
      <c r="K20" s="236"/>
      <c r="L20" s="236"/>
      <c r="M20" s="235"/>
      <c r="N20" s="235"/>
      <c r="O20" s="235"/>
      <c r="R20" s="235"/>
      <c r="S20" s="235"/>
      <c r="T20" s="235"/>
      <c r="U20" s="235"/>
      <c r="V20" s="235"/>
      <c r="W20" s="235"/>
    </row>
    <row r="21" spans="1:28" x14ac:dyDescent="0.2">
      <c r="B21" s="52" t="s">
        <v>29</v>
      </c>
      <c r="C21" s="52"/>
      <c r="D21" s="52"/>
      <c r="E21" s="242"/>
      <c r="F21" s="242"/>
      <c r="G21" s="242"/>
      <c r="J21" s="52" t="s">
        <v>32</v>
      </c>
      <c r="K21" s="52"/>
      <c r="L21" s="52"/>
      <c r="M21" s="242"/>
      <c r="N21" s="242"/>
      <c r="O21" s="242"/>
      <c r="R21" s="134" t="s">
        <v>31</v>
      </c>
      <c r="S21" s="134"/>
      <c r="T21" s="134"/>
      <c r="U21" s="242"/>
      <c r="V21" s="242"/>
      <c r="W21" s="242"/>
    </row>
    <row r="22" spans="1:28" x14ac:dyDescent="0.2">
      <c r="B22" s="106" t="s">
        <v>5</v>
      </c>
      <c r="C22" s="65"/>
      <c r="D22" s="65" t="str">
        <f>D6</f>
        <v>Luciano D'Elia</v>
      </c>
      <c r="E22" s="81"/>
      <c r="F22" s="81"/>
      <c r="G22" s="81"/>
      <c r="H22" s="6"/>
      <c r="I22" s="6"/>
      <c r="J22" s="106" t="s">
        <v>9</v>
      </c>
      <c r="K22" s="12"/>
      <c r="L22" s="12" t="str">
        <f>D10</f>
        <v xml:space="preserve">Natalie Frew </v>
      </c>
      <c r="M22" s="6"/>
      <c r="N22" s="6"/>
      <c r="O22" s="6"/>
      <c r="P22" s="6"/>
      <c r="Q22" s="6"/>
      <c r="R22" s="106" t="s">
        <v>7</v>
      </c>
      <c r="S22" s="81"/>
      <c r="T22" s="81" t="str">
        <f>D8</f>
        <v>Sheryl Green</v>
      </c>
      <c r="U22" s="81"/>
      <c r="V22" s="81"/>
      <c r="W22" s="81"/>
    </row>
    <row r="23" spans="1:28" ht="13.5" thickBot="1" x14ac:dyDescent="0.25">
      <c r="B23" s="54" t="s">
        <v>6</v>
      </c>
      <c r="C23" s="54"/>
      <c r="D23" s="54" t="str">
        <f>D7</f>
        <v>Belinda Dawkins</v>
      </c>
      <c r="E23" s="10"/>
      <c r="F23" s="10"/>
      <c r="G23" s="10"/>
      <c r="H23" s="6"/>
      <c r="I23" s="6"/>
      <c r="J23" s="54" t="s">
        <v>10</v>
      </c>
      <c r="K23" s="80"/>
      <c r="L23" s="80" t="str">
        <f>D11</f>
        <v>Jennifer Holmes</v>
      </c>
      <c r="M23" s="10"/>
      <c r="N23" s="10"/>
      <c r="O23" s="10"/>
      <c r="P23" s="6"/>
      <c r="Q23" s="6"/>
      <c r="R23" s="54" t="s">
        <v>8</v>
      </c>
      <c r="S23" s="10"/>
      <c r="T23" s="10" t="str">
        <f>D9</f>
        <v>Sue Chandler</v>
      </c>
      <c r="U23" s="10"/>
      <c r="V23" s="10"/>
      <c r="W23" s="10"/>
    </row>
    <row r="24" spans="1:28" x14ac:dyDescent="0.2">
      <c r="B24" s="133"/>
      <c r="C24" s="133">
        <v>1</v>
      </c>
      <c r="D24" s="133"/>
      <c r="E24" s="62"/>
      <c r="F24" s="62">
        <v>9</v>
      </c>
      <c r="G24" s="62"/>
      <c r="H24" s="6"/>
      <c r="I24" s="6"/>
      <c r="J24" s="133"/>
      <c r="K24" s="133">
        <v>1</v>
      </c>
      <c r="L24" s="133"/>
      <c r="M24" s="62"/>
      <c r="N24" s="62">
        <v>9</v>
      </c>
      <c r="O24" s="62"/>
      <c r="Q24" s="6"/>
      <c r="R24" s="133"/>
      <c r="S24" s="133">
        <v>1</v>
      </c>
      <c r="T24" s="133"/>
      <c r="U24" s="62"/>
      <c r="V24" s="62">
        <v>9.3000000000000007</v>
      </c>
      <c r="W24" s="62"/>
    </row>
    <row r="25" spans="1:28" x14ac:dyDescent="0.2">
      <c r="B25" s="133"/>
      <c r="C25" s="133">
        <v>2</v>
      </c>
      <c r="D25" s="133"/>
      <c r="E25" s="133"/>
      <c r="F25" s="176">
        <f>F24+0.07</f>
        <v>9.07</v>
      </c>
      <c r="J25" s="133"/>
      <c r="K25" s="133">
        <v>2</v>
      </c>
      <c r="L25" s="133"/>
      <c r="M25" s="62"/>
      <c r="N25" s="62">
        <f>N24+0.08</f>
        <v>9.08</v>
      </c>
      <c r="O25" s="62"/>
      <c r="R25" s="133"/>
      <c r="S25" s="133">
        <v>2</v>
      </c>
      <c r="T25" s="133"/>
      <c r="U25" s="133"/>
      <c r="V25" s="133">
        <f>V24+0.07</f>
        <v>9.370000000000001</v>
      </c>
      <c r="W25" s="133"/>
    </row>
    <row r="26" spans="1:28" x14ac:dyDescent="0.2">
      <c r="B26" s="133"/>
      <c r="C26" s="133">
        <v>3</v>
      </c>
      <c r="D26" s="133"/>
      <c r="E26" s="133"/>
      <c r="F26" s="176">
        <f t="shared" ref="F26:F32" si="2">F25+0.07</f>
        <v>9.14</v>
      </c>
      <c r="J26" s="133"/>
      <c r="K26" s="133">
        <v>3</v>
      </c>
      <c r="L26" s="133"/>
      <c r="M26" s="62"/>
      <c r="N26" s="62">
        <f t="shared" ref="N26:N30" si="3">N25+0.08</f>
        <v>9.16</v>
      </c>
      <c r="O26" s="62"/>
      <c r="R26" s="133"/>
      <c r="S26" s="133">
        <v>3</v>
      </c>
      <c r="T26" s="133"/>
      <c r="U26" s="133"/>
      <c r="V26" s="176">
        <f t="shared" ref="V26:V33" si="4">V25+0.07</f>
        <v>9.4400000000000013</v>
      </c>
      <c r="W26" s="133"/>
    </row>
    <row r="27" spans="1:28" x14ac:dyDescent="0.2">
      <c r="B27" s="133"/>
      <c r="C27" s="133">
        <v>4</v>
      </c>
      <c r="D27" s="133"/>
      <c r="E27" s="133"/>
      <c r="F27" s="176">
        <f t="shared" si="2"/>
        <v>9.2100000000000009</v>
      </c>
      <c r="J27" s="133"/>
      <c r="K27" s="133">
        <v>4</v>
      </c>
      <c r="L27" s="133"/>
      <c r="M27" s="62"/>
      <c r="N27" s="62">
        <f t="shared" si="3"/>
        <v>9.24</v>
      </c>
      <c r="O27" s="62"/>
      <c r="R27" s="133"/>
      <c r="S27" s="133">
        <v>4</v>
      </c>
      <c r="T27" s="133"/>
      <c r="U27" s="133"/>
      <c r="V27" s="176">
        <f t="shared" si="4"/>
        <v>9.5100000000000016</v>
      </c>
      <c r="W27" s="133"/>
    </row>
    <row r="28" spans="1:28" x14ac:dyDescent="0.2">
      <c r="B28" s="133"/>
      <c r="C28" s="133">
        <v>5</v>
      </c>
      <c r="D28" s="133"/>
      <c r="E28" s="133"/>
      <c r="F28" s="176">
        <f t="shared" si="2"/>
        <v>9.2800000000000011</v>
      </c>
      <c r="J28" s="133"/>
      <c r="K28" s="133">
        <v>5</v>
      </c>
      <c r="L28" s="133"/>
      <c r="M28" s="62"/>
      <c r="N28" s="62">
        <f t="shared" si="3"/>
        <v>9.32</v>
      </c>
      <c r="O28" s="62"/>
      <c r="R28" s="133"/>
      <c r="S28" s="133">
        <v>5</v>
      </c>
      <c r="T28" s="133"/>
      <c r="U28" s="133"/>
      <c r="V28" s="176">
        <f t="shared" si="4"/>
        <v>9.5800000000000018</v>
      </c>
      <c r="W28" s="133"/>
    </row>
    <row r="29" spans="1:28" x14ac:dyDescent="0.2">
      <c r="B29" s="4"/>
      <c r="C29" s="133">
        <v>6</v>
      </c>
      <c r="D29" s="133"/>
      <c r="E29" s="133"/>
      <c r="F29" s="176">
        <f t="shared" si="2"/>
        <v>9.3500000000000014</v>
      </c>
      <c r="J29" s="133"/>
      <c r="K29" s="133">
        <v>6</v>
      </c>
      <c r="L29" s="133"/>
      <c r="M29" s="62"/>
      <c r="N29" s="62">
        <f t="shared" si="3"/>
        <v>9.4</v>
      </c>
      <c r="O29" s="62"/>
      <c r="R29" s="133"/>
      <c r="S29" s="133">
        <v>6</v>
      </c>
      <c r="T29" s="133"/>
      <c r="U29" s="133"/>
      <c r="V29" s="176">
        <v>10.050000000000001</v>
      </c>
      <c r="W29" s="133"/>
    </row>
    <row r="30" spans="1:28" x14ac:dyDescent="0.2">
      <c r="A30" s="6"/>
      <c r="B30" s="4"/>
      <c r="C30" s="133">
        <v>7</v>
      </c>
      <c r="D30" s="133"/>
      <c r="E30" s="133"/>
      <c r="F30" s="176">
        <f t="shared" si="2"/>
        <v>9.4200000000000017</v>
      </c>
      <c r="J30" s="133"/>
      <c r="K30" s="133">
        <v>7</v>
      </c>
      <c r="L30" s="133"/>
      <c r="M30" s="62"/>
      <c r="N30" s="62">
        <f t="shared" si="3"/>
        <v>9.48</v>
      </c>
      <c r="O30" s="62"/>
      <c r="R30" s="133"/>
      <c r="S30" s="133">
        <v>7</v>
      </c>
      <c r="T30" s="133"/>
      <c r="U30" s="133"/>
      <c r="V30" s="176">
        <f t="shared" si="4"/>
        <v>10.120000000000001</v>
      </c>
      <c r="W30" s="133"/>
    </row>
    <row r="31" spans="1:28" x14ac:dyDescent="0.2">
      <c r="A31" s="6"/>
      <c r="B31" s="4"/>
      <c r="C31" s="133">
        <v>8</v>
      </c>
      <c r="D31" s="133"/>
      <c r="E31" s="133"/>
      <c r="F31" s="176">
        <f t="shared" si="2"/>
        <v>9.490000000000002</v>
      </c>
      <c r="J31" s="28"/>
      <c r="K31" s="28" t="s">
        <v>2</v>
      </c>
      <c r="L31" s="1"/>
      <c r="M31" s="1"/>
      <c r="N31" s="3"/>
      <c r="O31" s="1"/>
      <c r="R31" s="133"/>
      <c r="S31" s="133">
        <v>8</v>
      </c>
      <c r="T31" s="133"/>
      <c r="U31" s="133"/>
      <c r="V31" s="176">
        <f t="shared" si="4"/>
        <v>10.190000000000001</v>
      </c>
      <c r="W31" s="133"/>
    </row>
    <row r="32" spans="1:28" x14ac:dyDescent="0.2">
      <c r="A32" s="6"/>
      <c r="B32" s="4"/>
      <c r="C32" s="133">
        <v>9</v>
      </c>
      <c r="D32" s="133"/>
      <c r="E32" s="133"/>
      <c r="F32" s="176">
        <f t="shared" si="2"/>
        <v>9.5600000000000023</v>
      </c>
      <c r="G32" s="4"/>
      <c r="J32" s="133"/>
      <c r="K32" s="133">
        <v>8</v>
      </c>
      <c r="L32" s="133"/>
      <c r="M32" s="62"/>
      <c r="N32" s="62">
        <v>10.199999999999999</v>
      </c>
      <c r="O32" s="62"/>
      <c r="R32" s="133"/>
      <c r="S32" s="133">
        <v>9</v>
      </c>
      <c r="T32" s="133"/>
      <c r="U32" s="133"/>
      <c r="V32" s="176">
        <f t="shared" si="4"/>
        <v>10.260000000000002</v>
      </c>
      <c r="W32" s="133"/>
    </row>
    <row r="33" spans="1:27" x14ac:dyDescent="0.2">
      <c r="A33" s="6"/>
      <c r="B33" s="4"/>
      <c r="C33" s="133">
        <v>10</v>
      </c>
      <c r="D33" s="133"/>
      <c r="E33" s="133"/>
      <c r="F33" s="176">
        <v>10.029999999999999</v>
      </c>
      <c r="G33" s="4"/>
      <c r="H33" s="6"/>
      <c r="J33" s="133"/>
      <c r="K33" s="133">
        <v>9</v>
      </c>
      <c r="L33" s="133"/>
      <c r="M33" s="62"/>
      <c r="N33" s="62">
        <f>N32+0.08</f>
        <v>10.28</v>
      </c>
      <c r="O33" s="62"/>
      <c r="R33" s="133"/>
      <c r="S33" s="133">
        <v>10</v>
      </c>
      <c r="T33" s="133"/>
      <c r="U33" s="133"/>
      <c r="V33" s="176">
        <f t="shared" si="4"/>
        <v>10.330000000000002</v>
      </c>
      <c r="W33" s="133"/>
    </row>
    <row r="34" spans="1:27" x14ac:dyDescent="0.2">
      <c r="A34" s="6"/>
      <c r="B34" s="1"/>
      <c r="C34" s="28" t="s">
        <v>2</v>
      </c>
      <c r="D34" s="1"/>
      <c r="E34" s="1"/>
      <c r="F34" s="3"/>
      <c r="G34" s="2"/>
      <c r="H34" s="6"/>
      <c r="J34" s="133"/>
      <c r="K34" s="133">
        <v>10</v>
      </c>
      <c r="L34" s="133"/>
      <c r="M34" s="62"/>
      <c r="N34" s="62">
        <f t="shared" ref="N34:N40" si="5">N33+0.08</f>
        <v>10.36</v>
      </c>
      <c r="O34" s="62"/>
      <c r="R34" s="1"/>
      <c r="S34" s="28" t="s">
        <v>2</v>
      </c>
      <c r="T34" s="1"/>
      <c r="U34" s="1"/>
      <c r="V34" s="3"/>
      <c r="W34" s="2"/>
    </row>
    <row r="35" spans="1:27" x14ac:dyDescent="0.2">
      <c r="A35" s="6"/>
      <c r="B35" s="4"/>
      <c r="C35" s="133">
        <v>11</v>
      </c>
      <c r="D35" s="133"/>
      <c r="E35" s="62"/>
      <c r="F35" s="62">
        <v>10.3</v>
      </c>
      <c r="G35" s="5"/>
      <c r="H35" s="6"/>
      <c r="J35" s="133"/>
      <c r="K35" s="133">
        <v>11</v>
      </c>
      <c r="L35" s="133"/>
      <c r="M35" s="62"/>
      <c r="N35" s="62">
        <f t="shared" si="5"/>
        <v>10.44</v>
      </c>
      <c r="O35" s="62"/>
      <c r="R35" s="133"/>
      <c r="S35" s="133">
        <v>11</v>
      </c>
      <c r="T35" s="133"/>
      <c r="U35" s="62"/>
      <c r="V35" s="62">
        <v>11</v>
      </c>
      <c r="W35" s="62"/>
    </row>
    <row r="36" spans="1:27" x14ac:dyDescent="0.2">
      <c r="A36" s="6"/>
      <c r="B36" s="4"/>
      <c r="C36" s="133">
        <v>12</v>
      </c>
      <c r="D36" s="133"/>
      <c r="E36" s="62"/>
      <c r="F36" s="62">
        <f>F35+0.07</f>
        <v>10.370000000000001</v>
      </c>
      <c r="G36" s="5"/>
      <c r="H36" s="6"/>
      <c r="K36" s="133">
        <v>12</v>
      </c>
      <c r="N36" s="62">
        <f t="shared" si="5"/>
        <v>10.52</v>
      </c>
      <c r="R36" s="133"/>
      <c r="S36" s="133">
        <v>12</v>
      </c>
      <c r="T36" s="133"/>
      <c r="U36" s="62"/>
      <c r="V36" s="62">
        <f>V35+0.07</f>
        <v>11.07</v>
      </c>
      <c r="W36" s="62"/>
    </row>
    <row r="37" spans="1:27" x14ac:dyDescent="0.2">
      <c r="A37" s="6"/>
      <c r="B37" s="4"/>
      <c r="C37" s="133">
        <v>13</v>
      </c>
      <c r="D37" s="133"/>
      <c r="E37" s="62"/>
      <c r="F37" s="62">
        <f t="shared" ref="F37:F45" si="6">F36+0.07</f>
        <v>10.440000000000001</v>
      </c>
      <c r="G37" s="5"/>
      <c r="H37" s="6"/>
      <c r="K37" s="176">
        <v>13</v>
      </c>
      <c r="N37" s="62">
        <f t="shared" si="5"/>
        <v>10.6</v>
      </c>
      <c r="R37" s="133"/>
      <c r="S37" s="133">
        <v>13</v>
      </c>
      <c r="T37" s="133"/>
      <c r="U37" s="62"/>
      <c r="V37" s="62">
        <f t="shared" ref="V37:V43" si="7">V36+0.07</f>
        <v>11.14</v>
      </c>
      <c r="W37" s="62"/>
    </row>
    <row r="38" spans="1:27" x14ac:dyDescent="0.2">
      <c r="A38" s="6"/>
      <c r="B38" s="4"/>
      <c r="C38" s="133">
        <v>14</v>
      </c>
      <c r="D38" s="133"/>
      <c r="E38" s="62"/>
      <c r="F38" s="62">
        <f t="shared" si="6"/>
        <v>10.510000000000002</v>
      </c>
      <c r="G38" s="5"/>
      <c r="H38" s="6"/>
      <c r="K38" s="176">
        <v>14</v>
      </c>
      <c r="N38" s="62">
        <v>11.08</v>
      </c>
      <c r="R38" s="133"/>
      <c r="S38" s="133">
        <v>14</v>
      </c>
      <c r="T38" s="133"/>
      <c r="U38" s="62"/>
      <c r="V38" s="62">
        <f t="shared" si="7"/>
        <v>11.21</v>
      </c>
      <c r="W38" s="62"/>
    </row>
    <row r="39" spans="1:27" x14ac:dyDescent="0.2">
      <c r="A39" s="6"/>
      <c r="B39" s="4"/>
      <c r="C39" s="133">
        <v>14</v>
      </c>
      <c r="D39" s="133"/>
      <c r="E39" s="133"/>
      <c r="F39" s="62">
        <f t="shared" si="6"/>
        <v>10.580000000000002</v>
      </c>
      <c r="G39" s="4"/>
      <c r="H39" s="6"/>
      <c r="K39" s="176">
        <v>15</v>
      </c>
      <c r="N39" s="62">
        <f t="shared" si="5"/>
        <v>11.16</v>
      </c>
      <c r="R39" s="133"/>
      <c r="S39" s="133">
        <v>14</v>
      </c>
      <c r="T39" s="133"/>
      <c r="U39" s="133"/>
      <c r="V39" s="62">
        <f t="shared" si="7"/>
        <v>11.280000000000001</v>
      </c>
      <c r="W39" s="133"/>
    </row>
    <row r="40" spans="1:27" x14ac:dyDescent="0.2">
      <c r="A40" s="6"/>
      <c r="B40" s="4"/>
      <c r="C40" s="133">
        <v>16</v>
      </c>
      <c r="D40" s="133"/>
      <c r="E40" s="133"/>
      <c r="F40" s="62">
        <v>11.05</v>
      </c>
      <c r="G40" s="4"/>
      <c r="H40" s="6"/>
      <c r="J40" s="58"/>
      <c r="K40" s="58" t="s">
        <v>27</v>
      </c>
      <c r="L40" s="58"/>
      <c r="M40" s="67"/>
      <c r="N40" s="67">
        <f t="shared" si="5"/>
        <v>11.24</v>
      </c>
      <c r="O40" s="67"/>
      <c r="R40" s="133"/>
      <c r="S40" s="133">
        <v>16</v>
      </c>
      <c r="T40" s="133"/>
      <c r="U40" s="133"/>
      <c r="V40" s="62">
        <f t="shared" si="7"/>
        <v>11.350000000000001</v>
      </c>
      <c r="W40" s="133"/>
    </row>
    <row r="41" spans="1:27" x14ac:dyDescent="0.2">
      <c r="A41" s="6"/>
      <c r="B41" s="4"/>
      <c r="C41" s="133">
        <v>17</v>
      </c>
      <c r="D41" s="133"/>
      <c r="E41" s="133"/>
      <c r="F41" s="62">
        <f t="shared" si="6"/>
        <v>11.120000000000001</v>
      </c>
      <c r="G41" s="4"/>
      <c r="H41" s="6"/>
      <c r="R41" s="133"/>
      <c r="S41" s="133">
        <v>17</v>
      </c>
      <c r="T41" s="133"/>
      <c r="U41" s="133"/>
      <c r="V41" s="62">
        <f t="shared" si="7"/>
        <v>11.420000000000002</v>
      </c>
      <c r="W41" s="133"/>
    </row>
    <row r="42" spans="1:27" x14ac:dyDescent="0.2">
      <c r="A42" s="6"/>
      <c r="B42" s="4"/>
      <c r="C42" s="133">
        <v>18</v>
      </c>
      <c r="D42" s="133"/>
      <c r="E42" s="133"/>
      <c r="F42" s="62">
        <f t="shared" si="6"/>
        <v>11.190000000000001</v>
      </c>
      <c r="G42" s="4"/>
      <c r="H42" s="6"/>
      <c r="R42" s="133"/>
      <c r="S42" s="133">
        <v>18</v>
      </c>
      <c r="T42" s="133"/>
      <c r="U42" s="133"/>
      <c r="V42" s="62">
        <f t="shared" si="7"/>
        <v>11.490000000000002</v>
      </c>
      <c r="W42" s="133"/>
    </row>
    <row r="43" spans="1:27" x14ac:dyDescent="0.2">
      <c r="A43" s="6"/>
      <c r="B43" s="4"/>
      <c r="C43" s="133">
        <v>19</v>
      </c>
      <c r="D43" s="133"/>
      <c r="E43" s="133"/>
      <c r="F43" s="62">
        <f t="shared" si="6"/>
        <v>11.260000000000002</v>
      </c>
      <c r="G43" s="4"/>
      <c r="H43" s="6"/>
      <c r="R43" s="133"/>
      <c r="S43" s="133">
        <v>19</v>
      </c>
      <c r="T43" s="133"/>
      <c r="U43" s="133"/>
      <c r="V43" s="62">
        <f t="shared" si="7"/>
        <v>11.560000000000002</v>
      </c>
      <c r="W43" s="133"/>
    </row>
    <row r="44" spans="1:27" x14ac:dyDescent="0.2">
      <c r="A44" s="6"/>
      <c r="B44" s="4"/>
      <c r="C44" s="133">
        <v>20</v>
      </c>
      <c r="D44" s="133"/>
      <c r="E44" s="133"/>
      <c r="F44" s="62">
        <f t="shared" si="6"/>
        <v>11.330000000000002</v>
      </c>
      <c r="G44" s="4"/>
      <c r="H44" s="6"/>
      <c r="R44" s="133"/>
      <c r="S44" s="133">
        <v>20</v>
      </c>
      <c r="T44" s="133"/>
      <c r="U44" s="133"/>
      <c r="V44" s="62">
        <v>12.03</v>
      </c>
      <c r="W44" s="133"/>
      <c r="AA44" s="130"/>
    </row>
    <row r="45" spans="1:27" x14ac:dyDescent="0.2">
      <c r="A45" s="6"/>
      <c r="B45" s="58"/>
      <c r="C45" s="58" t="s">
        <v>27</v>
      </c>
      <c r="D45" s="58"/>
      <c r="E45" s="58"/>
      <c r="F45" s="67">
        <f t="shared" si="6"/>
        <v>11.400000000000002</v>
      </c>
      <c r="G45" s="58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58"/>
      <c r="S45" s="58" t="s">
        <v>27</v>
      </c>
      <c r="T45" s="28"/>
      <c r="U45" s="28"/>
      <c r="V45" s="67">
        <v>12.1</v>
      </c>
      <c r="W45" s="58"/>
    </row>
    <row r="46" spans="1:27" x14ac:dyDescent="0.2">
      <c r="A46" s="6"/>
      <c r="B46" s="133"/>
      <c r="G46" s="132"/>
      <c r="P46" s="6"/>
      <c r="R46" s="133"/>
      <c r="S46" s="133"/>
      <c r="T46" s="133"/>
      <c r="U46" s="62"/>
      <c r="V46" s="133"/>
      <c r="W46" s="62"/>
    </row>
    <row r="47" spans="1:27" s="6" customFormat="1" x14ac:dyDescent="0.2">
      <c r="J47" s="188"/>
      <c r="K47" s="188"/>
      <c r="L47" s="188"/>
      <c r="M47" s="31"/>
      <c r="N47" s="31"/>
      <c r="O47" s="31"/>
      <c r="X47" s="7"/>
      <c r="Y47" s="7"/>
    </row>
    <row r="48" spans="1:27" x14ac:dyDescent="0.2">
      <c r="B48" s="78" t="s">
        <v>304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2:24" x14ac:dyDescent="0.2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</row>
    <row r="50" spans="2:24" x14ac:dyDescent="0.2">
      <c r="B50" s="235"/>
      <c r="C50" s="235"/>
      <c r="D50" s="235"/>
      <c r="E50" s="236"/>
      <c r="F50" s="236"/>
      <c r="G50" s="236"/>
      <c r="I50" s="140"/>
      <c r="J50" s="140"/>
      <c r="K50" s="140"/>
      <c r="L50" s="140"/>
      <c r="M50" s="140"/>
      <c r="N50" s="140"/>
      <c r="O50" s="140"/>
      <c r="P50" s="140"/>
      <c r="R50" s="235"/>
      <c r="S50" s="235"/>
      <c r="T50" s="235"/>
      <c r="U50" s="235"/>
      <c r="V50" s="235"/>
      <c r="W50" s="235"/>
    </row>
    <row r="51" spans="2:24" x14ac:dyDescent="0.2">
      <c r="B51" s="134" t="s">
        <v>30</v>
      </c>
      <c r="C51" s="134"/>
      <c r="D51" s="134"/>
      <c r="E51" s="70"/>
      <c r="F51" s="70"/>
      <c r="G51" s="70"/>
      <c r="J51" s="52" t="s">
        <v>59</v>
      </c>
      <c r="K51" s="71"/>
      <c r="L51" s="71"/>
      <c r="M51" s="135"/>
      <c r="N51" s="135"/>
      <c r="O51" s="135"/>
      <c r="R51" s="241" t="s">
        <v>35</v>
      </c>
      <c r="S51" s="241" t="s">
        <v>4</v>
      </c>
      <c r="T51" s="241" t="s">
        <v>4</v>
      </c>
      <c r="U51" s="241"/>
      <c r="V51" s="241"/>
      <c r="W51" s="241"/>
    </row>
    <row r="52" spans="2:24" x14ac:dyDescent="0.2">
      <c r="B52" s="106" t="s">
        <v>5</v>
      </c>
      <c r="C52" s="130"/>
      <c r="D52" s="12" t="str">
        <f>D6</f>
        <v>Luciano D'Elia</v>
      </c>
      <c r="E52" s="115"/>
      <c r="F52" s="7"/>
      <c r="G52" s="7"/>
      <c r="H52" s="7"/>
      <c r="J52" s="106" t="s">
        <v>9</v>
      </c>
      <c r="K52" s="66"/>
      <c r="L52" s="12" t="str">
        <f>D10</f>
        <v xml:space="preserve">Natalie Frew </v>
      </c>
      <c r="M52" s="81"/>
      <c r="N52" s="81"/>
      <c r="O52" s="81"/>
      <c r="P52" s="6"/>
      <c r="Q52" s="7"/>
      <c r="R52" s="106" t="s">
        <v>7</v>
      </c>
      <c r="S52" s="115"/>
      <c r="T52" s="115" t="str">
        <f>D8</f>
        <v>Sheryl Green</v>
      </c>
      <c r="U52" s="115"/>
      <c r="V52" s="115"/>
      <c r="W52" s="115"/>
      <c r="X52" s="7"/>
    </row>
    <row r="53" spans="2:24" ht="13.5" thickBot="1" x14ac:dyDescent="0.25">
      <c r="B53" s="54" t="s">
        <v>6</v>
      </c>
      <c r="C53" s="60"/>
      <c r="D53" s="80" t="str">
        <f>D7</f>
        <v>Belinda Dawkins</v>
      </c>
      <c r="E53" s="80"/>
      <c r="F53" s="10"/>
      <c r="G53" s="10"/>
      <c r="H53" s="7"/>
      <c r="I53" s="7"/>
      <c r="J53" s="54" t="s">
        <v>10</v>
      </c>
      <c r="K53" s="60"/>
      <c r="L53" s="80" t="str">
        <f>D11</f>
        <v>Jennifer Holmes</v>
      </c>
      <c r="M53" s="10"/>
      <c r="N53" s="10"/>
      <c r="O53" s="10"/>
      <c r="P53" s="7"/>
      <c r="Q53" s="7"/>
      <c r="R53" s="54" t="s">
        <v>8</v>
      </c>
      <c r="S53" s="80"/>
      <c r="T53" s="80" t="str">
        <f>D9</f>
        <v>Sue Chandler</v>
      </c>
      <c r="U53" s="80"/>
      <c r="V53" s="80"/>
      <c r="W53" s="80"/>
      <c r="X53" s="7"/>
    </row>
    <row r="54" spans="2:24" x14ac:dyDescent="0.2">
      <c r="B54" s="133"/>
      <c r="C54" s="133">
        <v>1</v>
      </c>
      <c r="D54" s="133"/>
      <c r="E54" s="62"/>
      <c r="F54" s="62">
        <v>12.45</v>
      </c>
      <c r="G54" s="62"/>
      <c r="H54" s="6"/>
      <c r="I54" s="6"/>
      <c r="J54" s="133"/>
      <c r="K54" s="133">
        <v>1</v>
      </c>
      <c r="L54" s="133"/>
      <c r="M54" s="62"/>
      <c r="N54" s="62">
        <v>12.3</v>
      </c>
      <c r="O54" s="62"/>
      <c r="P54" s="130"/>
      <c r="Q54" s="7"/>
      <c r="R54" s="133"/>
      <c r="S54" s="133">
        <v>1</v>
      </c>
      <c r="T54" s="133"/>
      <c r="U54" s="62"/>
      <c r="V54" s="62">
        <v>1.1499999999999999</v>
      </c>
      <c r="W54" s="62"/>
      <c r="X54" s="7"/>
    </row>
    <row r="55" spans="2:24" x14ac:dyDescent="0.2">
      <c r="B55" s="133"/>
      <c r="C55" s="133">
        <v>2</v>
      </c>
      <c r="D55" s="133"/>
      <c r="E55" s="62"/>
      <c r="F55" s="62">
        <f>F54+0.08</f>
        <v>12.53</v>
      </c>
      <c r="G55" s="62"/>
      <c r="J55" s="133"/>
      <c r="K55" s="133">
        <v>2</v>
      </c>
      <c r="L55" s="133"/>
      <c r="M55" s="62"/>
      <c r="N55" s="62">
        <f>N54+0.08</f>
        <v>12.38</v>
      </c>
      <c r="O55" s="62"/>
      <c r="P55" s="130"/>
      <c r="Q55" s="130"/>
      <c r="R55" s="133"/>
      <c r="S55" s="133">
        <v>2</v>
      </c>
      <c r="T55" s="133"/>
      <c r="U55" s="62"/>
      <c r="V55" s="62">
        <f>V54+0.08</f>
        <v>1.23</v>
      </c>
      <c r="W55" s="62"/>
    </row>
    <row r="56" spans="2:24" x14ac:dyDescent="0.2">
      <c r="B56" s="133"/>
      <c r="C56" s="133">
        <v>3</v>
      </c>
      <c r="D56" s="133"/>
      <c r="E56" s="62"/>
      <c r="F56" s="62">
        <v>1.01</v>
      </c>
      <c r="G56" s="62"/>
      <c r="J56" s="133"/>
      <c r="K56" s="133">
        <v>3</v>
      </c>
      <c r="L56" s="133"/>
      <c r="M56" s="62"/>
      <c r="N56" s="62">
        <f t="shared" ref="N56:N60" si="8">N55+0.08</f>
        <v>12.46</v>
      </c>
      <c r="O56" s="62"/>
      <c r="P56" s="130"/>
      <c r="Q56" s="130"/>
      <c r="R56" s="133"/>
      <c r="S56" s="133">
        <v>3</v>
      </c>
      <c r="T56" s="133"/>
      <c r="U56" s="62"/>
      <c r="V56" s="62">
        <f t="shared" ref="V56:V59" si="9">V55+0.08</f>
        <v>1.31</v>
      </c>
      <c r="W56" s="62"/>
    </row>
    <row r="57" spans="2:24" x14ac:dyDescent="0.2">
      <c r="B57" s="133"/>
      <c r="C57" s="133">
        <v>4</v>
      </c>
      <c r="D57" s="133"/>
      <c r="E57" s="62"/>
      <c r="F57" s="62">
        <f t="shared" ref="F57:F60" si="10">F56+0.08</f>
        <v>1.0900000000000001</v>
      </c>
      <c r="G57" s="62"/>
      <c r="J57" s="133"/>
      <c r="K57" s="133">
        <v>4</v>
      </c>
      <c r="L57" s="133"/>
      <c r="M57" s="62"/>
      <c r="N57" s="62">
        <f t="shared" si="8"/>
        <v>12.540000000000001</v>
      </c>
      <c r="O57" s="62"/>
      <c r="P57" s="130"/>
      <c r="Q57" s="130"/>
      <c r="R57" s="133"/>
      <c r="S57" s="133">
        <v>4</v>
      </c>
      <c r="T57" s="133"/>
      <c r="U57" s="62"/>
      <c r="V57" s="62">
        <f t="shared" si="9"/>
        <v>1.3900000000000001</v>
      </c>
      <c r="W57" s="62"/>
    </row>
    <row r="58" spans="2:24" x14ac:dyDescent="0.2">
      <c r="B58" s="133"/>
      <c r="C58" s="133">
        <v>5</v>
      </c>
      <c r="D58" s="133"/>
      <c r="E58" s="62"/>
      <c r="F58" s="62">
        <f t="shared" si="10"/>
        <v>1.1700000000000002</v>
      </c>
      <c r="G58" s="62"/>
      <c r="J58" s="133"/>
      <c r="K58" s="133">
        <v>5</v>
      </c>
      <c r="L58" s="133"/>
      <c r="M58" s="62"/>
      <c r="N58" s="62">
        <v>1.02</v>
      </c>
      <c r="O58" s="62"/>
      <c r="P58" s="130"/>
      <c r="Q58" s="130"/>
      <c r="R58" s="133"/>
      <c r="S58" s="133">
        <v>5</v>
      </c>
      <c r="T58" s="133"/>
      <c r="U58" s="62"/>
      <c r="V58" s="62">
        <f t="shared" si="9"/>
        <v>1.4700000000000002</v>
      </c>
      <c r="W58" s="62"/>
    </row>
    <row r="59" spans="2:24" x14ac:dyDescent="0.2">
      <c r="B59" s="133"/>
      <c r="C59" s="133">
        <v>6</v>
      </c>
      <c r="D59" s="133"/>
      <c r="E59" s="62"/>
      <c r="F59" s="62">
        <f t="shared" si="10"/>
        <v>1.2500000000000002</v>
      </c>
      <c r="G59" s="62"/>
      <c r="J59" s="133"/>
      <c r="K59" s="133">
        <v>6</v>
      </c>
      <c r="L59" s="133"/>
      <c r="M59" s="62"/>
      <c r="N59" s="62">
        <f t="shared" si="8"/>
        <v>1.1000000000000001</v>
      </c>
      <c r="O59" s="62"/>
      <c r="P59" s="130"/>
      <c r="Q59" s="130"/>
      <c r="R59" s="133"/>
      <c r="S59" s="133">
        <v>6</v>
      </c>
      <c r="T59" s="133"/>
      <c r="U59" s="62"/>
      <c r="V59" s="62">
        <f t="shared" si="9"/>
        <v>1.5500000000000003</v>
      </c>
      <c r="W59" s="62"/>
    </row>
    <row r="60" spans="2:24" x14ac:dyDescent="0.2">
      <c r="B60" s="133"/>
      <c r="C60" s="133">
        <v>7</v>
      </c>
      <c r="D60" s="133"/>
      <c r="E60" s="62"/>
      <c r="F60" s="62">
        <f t="shared" si="10"/>
        <v>1.3300000000000003</v>
      </c>
      <c r="G60" s="62"/>
      <c r="J60" s="133"/>
      <c r="K60" s="133">
        <v>7</v>
      </c>
      <c r="L60" s="133"/>
      <c r="M60" s="62"/>
      <c r="N60" s="62">
        <f t="shared" si="8"/>
        <v>1.1800000000000002</v>
      </c>
      <c r="O60" s="62"/>
      <c r="P60" s="130"/>
      <c r="Q60" s="130"/>
      <c r="R60" s="133"/>
      <c r="S60" s="133">
        <v>7</v>
      </c>
      <c r="T60" s="133"/>
      <c r="U60" s="62"/>
      <c r="V60" s="62">
        <v>2.0299999999999998</v>
      </c>
      <c r="W60" s="62"/>
    </row>
    <row r="61" spans="2:24" x14ac:dyDescent="0.2">
      <c r="B61" s="1"/>
      <c r="C61" s="28" t="s">
        <v>2</v>
      </c>
      <c r="D61" s="1"/>
      <c r="E61" s="1"/>
      <c r="F61" s="3"/>
      <c r="G61" s="1"/>
      <c r="J61" s="1"/>
      <c r="K61" s="28" t="s">
        <v>2</v>
      </c>
      <c r="L61" s="1"/>
      <c r="M61" s="1"/>
      <c r="N61" s="3"/>
      <c r="O61" s="1"/>
      <c r="P61" s="130"/>
      <c r="Q61" s="130"/>
      <c r="R61" s="1"/>
      <c r="S61" s="28" t="s">
        <v>2</v>
      </c>
      <c r="T61" s="1"/>
      <c r="U61" s="1"/>
      <c r="V61" s="3"/>
      <c r="W61" s="1"/>
    </row>
    <row r="62" spans="2:24" x14ac:dyDescent="0.2">
      <c r="B62" s="133"/>
      <c r="C62" s="133">
        <v>8</v>
      </c>
      <c r="D62" s="133"/>
      <c r="E62" s="62"/>
      <c r="F62" s="62">
        <v>2</v>
      </c>
      <c r="G62" s="62"/>
      <c r="J62" s="133"/>
      <c r="K62" s="133">
        <v>8</v>
      </c>
      <c r="L62" s="133"/>
      <c r="M62" s="62"/>
      <c r="N62" s="62">
        <v>1.5</v>
      </c>
      <c r="O62" s="62"/>
      <c r="P62" s="130"/>
      <c r="Q62" s="130"/>
      <c r="R62" s="133"/>
      <c r="S62" s="133">
        <v>8</v>
      </c>
      <c r="T62" s="133"/>
      <c r="U62" s="62"/>
      <c r="V62" s="62">
        <v>2.2999999999999998</v>
      </c>
      <c r="W62" s="62"/>
    </row>
    <row r="63" spans="2:24" x14ac:dyDescent="0.2">
      <c r="B63" s="133"/>
      <c r="C63" s="133">
        <v>9</v>
      </c>
      <c r="D63" s="133"/>
      <c r="E63" s="62"/>
      <c r="F63" s="62">
        <f>F62+0.08</f>
        <v>2.08</v>
      </c>
      <c r="G63" s="62"/>
      <c r="J63" s="133"/>
      <c r="K63" s="133">
        <v>9</v>
      </c>
      <c r="L63" s="133"/>
      <c r="M63" s="62"/>
      <c r="N63" s="62">
        <f t="shared" ref="N63:N70" si="11">N62+0.08</f>
        <v>1.58</v>
      </c>
      <c r="O63" s="62"/>
      <c r="P63" s="130"/>
      <c r="Q63" s="130"/>
      <c r="R63" s="133"/>
      <c r="S63" s="133">
        <v>9</v>
      </c>
      <c r="T63" s="133"/>
      <c r="U63" s="62"/>
      <c r="V63" s="62">
        <f>V62+0.08</f>
        <v>2.38</v>
      </c>
      <c r="W63" s="62"/>
    </row>
    <row r="64" spans="2:24" x14ac:dyDescent="0.2">
      <c r="B64" s="133"/>
      <c r="C64" s="133">
        <v>10</v>
      </c>
      <c r="D64" s="133"/>
      <c r="E64" s="62"/>
      <c r="F64" s="62">
        <f t="shared" ref="F64:F69" si="12">F63+0.08</f>
        <v>2.16</v>
      </c>
      <c r="G64" s="62"/>
      <c r="J64" s="133"/>
      <c r="K64" s="133">
        <v>10</v>
      </c>
      <c r="L64" s="133"/>
      <c r="M64" s="62"/>
      <c r="N64" s="62">
        <v>2.06</v>
      </c>
      <c r="O64" s="62"/>
      <c r="P64" s="130"/>
      <c r="Q64" s="130"/>
      <c r="R64" s="133"/>
      <c r="S64" s="133">
        <v>10</v>
      </c>
      <c r="T64" s="133"/>
      <c r="U64" s="62"/>
      <c r="V64" s="62">
        <f t="shared" ref="V64:V70" si="13">V63+0.08</f>
        <v>2.46</v>
      </c>
      <c r="W64" s="62"/>
    </row>
    <row r="65" spans="1:23" x14ac:dyDescent="0.2">
      <c r="A65" s="173"/>
      <c r="C65" s="176">
        <v>11</v>
      </c>
      <c r="F65" s="62">
        <f t="shared" si="12"/>
        <v>2.2400000000000002</v>
      </c>
      <c r="G65" s="132"/>
      <c r="J65" s="133"/>
      <c r="K65" s="133">
        <v>11</v>
      </c>
      <c r="L65" s="133"/>
      <c r="M65" s="62"/>
      <c r="N65" s="62">
        <f t="shared" si="11"/>
        <v>2.14</v>
      </c>
      <c r="O65" s="62"/>
      <c r="P65" s="130"/>
      <c r="Q65" s="130"/>
      <c r="R65" s="173"/>
      <c r="S65" s="176">
        <v>11</v>
      </c>
      <c r="T65" s="173"/>
      <c r="U65" s="173"/>
      <c r="V65" s="62">
        <f t="shared" si="13"/>
        <v>2.54</v>
      </c>
      <c r="W65" s="173"/>
    </row>
    <row r="66" spans="1:23" x14ac:dyDescent="0.2">
      <c r="A66" s="173"/>
      <c r="B66" s="173"/>
      <c r="C66" s="176">
        <v>12</v>
      </c>
      <c r="D66" s="173"/>
      <c r="E66" s="176"/>
      <c r="F66" s="62">
        <f t="shared" si="12"/>
        <v>2.3200000000000003</v>
      </c>
      <c r="G66" s="176"/>
      <c r="J66" s="6"/>
      <c r="K66" s="133">
        <v>12</v>
      </c>
      <c r="L66" s="6"/>
      <c r="M66" s="6"/>
      <c r="N66" s="62">
        <f t="shared" si="11"/>
        <v>2.2200000000000002</v>
      </c>
      <c r="O66" s="6"/>
      <c r="P66" s="130"/>
      <c r="Q66" s="130"/>
      <c r="R66" s="173"/>
      <c r="S66" s="176">
        <v>12</v>
      </c>
      <c r="T66" s="173"/>
      <c r="U66" s="173"/>
      <c r="V66" s="62">
        <v>3.02</v>
      </c>
      <c r="W66" s="173"/>
    </row>
    <row r="67" spans="1:23" x14ac:dyDescent="0.2">
      <c r="A67" s="173"/>
      <c r="B67" s="173"/>
      <c r="C67" s="176">
        <v>13</v>
      </c>
      <c r="D67" s="173"/>
      <c r="E67" s="176"/>
      <c r="F67" s="62">
        <f t="shared" si="12"/>
        <v>2.4000000000000004</v>
      </c>
      <c r="G67" s="176"/>
      <c r="J67" s="6"/>
      <c r="K67" s="176">
        <v>13</v>
      </c>
      <c r="L67" s="6"/>
      <c r="M67" s="6"/>
      <c r="N67" s="62">
        <f t="shared" si="11"/>
        <v>2.3000000000000003</v>
      </c>
      <c r="O67" s="6"/>
      <c r="P67" s="7"/>
      <c r="Q67" s="130"/>
      <c r="R67" s="173"/>
      <c r="S67" s="176">
        <v>13</v>
      </c>
      <c r="T67" s="173"/>
      <c r="U67" s="173"/>
      <c r="V67" s="62">
        <f t="shared" si="13"/>
        <v>3.1</v>
      </c>
      <c r="W67" s="173"/>
    </row>
    <row r="68" spans="1:23" x14ac:dyDescent="0.2">
      <c r="A68" s="173"/>
      <c r="B68" s="173"/>
      <c r="C68" s="176">
        <v>14</v>
      </c>
      <c r="D68" s="173"/>
      <c r="E68" s="173"/>
      <c r="F68" s="62">
        <f t="shared" si="12"/>
        <v>2.4800000000000004</v>
      </c>
      <c r="G68" s="173"/>
      <c r="J68" s="188"/>
      <c r="K68" s="176">
        <v>14</v>
      </c>
      <c r="L68" s="188"/>
      <c r="M68" s="31"/>
      <c r="N68" s="62">
        <f t="shared" si="11"/>
        <v>2.3800000000000003</v>
      </c>
      <c r="O68" s="31"/>
      <c r="P68" s="7"/>
      <c r="Q68" s="130"/>
      <c r="R68" s="173"/>
      <c r="S68" s="176">
        <v>14</v>
      </c>
      <c r="T68" s="173"/>
      <c r="U68" s="173"/>
      <c r="V68" s="62">
        <f t="shared" si="13"/>
        <v>3.18</v>
      </c>
      <c r="W68" s="173"/>
    </row>
    <row r="69" spans="1:23" x14ac:dyDescent="0.2">
      <c r="A69" s="173"/>
      <c r="C69" s="176">
        <v>15</v>
      </c>
      <c r="F69" s="62">
        <f t="shared" si="12"/>
        <v>2.5600000000000005</v>
      </c>
      <c r="J69" s="188"/>
      <c r="K69" s="176">
        <v>15</v>
      </c>
      <c r="L69" s="188"/>
      <c r="M69" s="31"/>
      <c r="N69" s="62">
        <f t="shared" si="11"/>
        <v>2.4600000000000004</v>
      </c>
      <c r="O69" s="31"/>
      <c r="P69" s="130"/>
      <c r="Q69" s="130"/>
      <c r="S69" s="176">
        <v>15</v>
      </c>
      <c r="V69" s="62">
        <f t="shared" si="13"/>
        <v>3.2600000000000002</v>
      </c>
    </row>
    <row r="70" spans="1:23" x14ac:dyDescent="0.2">
      <c r="A70" s="173"/>
      <c r="B70" s="58"/>
      <c r="C70" s="58" t="s">
        <v>27</v>
      </c>
      <c r="D70" s="58"/>
      <c r="E70" s="67"/>
      <c r="F70" s="67">
        <v>3.04</v>
      </c>
      <c r="G70" s="67"/>
      <c r="J70" s="28"/>
      <c r="K70" s="58" t="s">
        <v>27</v>
      </c>
      <c r="L70" s="28" t="s">
        <v>86</v>
      </c>
      <c r="M70" s="67"/>
      <c r="N70" s="67">
        <f t="shared" si="11"/>
        <v>2.5400000000000005</v>
      </c>
      <c r="O70" s="67"/>
      <c r="P70" s="130"/>
      <c r="Q70" s="130"/>
      <c r="R70" s="58"/>
      <c r="S70" s="58" t="s">
        <v>27</v>
      </c>
      <c r="T70" s="58"/>
      <c r="U70" s="67"/>
      <c r="V70" s="67">
        <f t="shared" si="13"/>
        <v>3.3400000000000003</v>
      </c>
      <c r="W70" s="67"/>
    </row>
    <row r="71" spans="1:23" x14ac:dyDescent="0.2">
      <c r="A71" s="173"/>
      <c r="B71" s="173"/>
      <c r="C71" s="173"/>
      <c r="D71" s="173"/>
      <c r="E71" s="176"/>
      <c r="F71" s="176"/>
      <c r="G71" s="176"/>
      <c r="P71" s="130"/>
      <c r="Q71" s="130"/>
    </row>
    <row r="72" spans="1:23" x14ac:dyDescent="0.2">
      <c r="A72" s="173"/>
      <c r="B72" s="173"/>
      <c r="C72" s="173"/>
      <c r="D72" s="173"/>
      <c r="E72" s="176"/>
      <c r="F72" s="176"/>
      <c r="G72" s="176"/>
      <c r="J72" s="52" t="s">
        <v>17</v>
      </c>
      <c r="K72" s="52"/>
      <c r="L72" s="52"/>
      <c r="M72" s="71"/>
      <c r="N72" s="71"/>
      <c r="O72" s="71"/>
      <c r="P72" s="130"/>
      <c r="Q72" s="130"/>
    </row>
    <row r="73" spans="1:23" x14ac:dyDescent="0.2">
      <c r="G73" s="132"/>
      <c r="J73" s="115" t="s">
        <v>11</v>
      </c>
      <c r="K73" s="115"/>
      <c r="L73" s="115" t="str">
        <f>D12</f>
        <v>Judy Peel</v>
      </c>
      <c r="M73" s="12"/>
      <c r="N73" s="6"/>
      <c r="O73" s="12"/>
      <c r="P73" s="130"/>
      <c r="Q73" s="130"/>
    </row>
    <row r="74" spans="1:23" x14ac:dyDescent="0.2">
      <c r="B74" s="235"/>
      <c r="C74" s="235"/>
      <c r="D74" s="235"/>
      <c r="E74" s="236"/>
      <c r="F74" s="236"/>
      <c r="G74" s="236"/>
      <c r="J74" s="115" t="s">
        <v>78</v>
      </c>
      <c r="K74" s="115"/>
      <c r="L74" s="115" t="str">
        <f>D13</f>
        <v>Rosemary Dalton</v>
      </c>
      <c r="M74" s="115"/>
      <c r="N74" s="7"/>
      <c r="O74" s="115"/>
      <c r="P74" s="130"/>
      <c r="Q74" s="130"/>
    </row>
    <row r="75" spans="1:23" ht="13.5" thickBot="1" x14ac:dyDescent="0.25">
      <c r="E75" s="133"/>
      <c r="F75" s="133"/>
      <c r="J75" s="80" t="s">
        <v>79</v>
      </c>
      <c r="K75" s="80"/>
      <c r="L75" s="80" t="str">
        <f>D14</f>
        <v>Mary Hanna</v>
      </c>
      <c r="M75" s="60"/>
      <c r="N75" s="60"/>
      <c r="O75" s="60"/>
      <c r="P75" s="130"/>
      <c r="Q75" s="130"/>
    </row>
    <row r="76" spans="1:23" x14ac:dyDescent="0.2">
      <c r="B76" s="235"/>
      <c r="C76" s="235"/>
      <c r="D76" s="235"/>
      <c r="E76" s="236"/>
      <c r="F76" s="236"/>
      <c r="G76" s="236"/>
      <c r="J76" s="133"/>
      <c r="K76" s="133">
        <v>1</v>
      </c>
      <c r="L76" s="133"/>
      <c r="M76" s="62"/>
      <c r="N76" s="62">
        <v>3.1</v>
      </c>
      <c r="O76" s="62"/>
      <c r="P76" s="130"/>
      <c r="Q76" s="130"/>
    </row>
    <row r="77" spans="1:23" x14ac:dyDescent="0.2">
      <c r="B77" s="235"/>
      <c r="C77" s="235"/>
      <c r="D77" s="235"/>
      <c r="E77" s="236"/>
      <c r="F77" s="236"/>
      <c r="G77" s="236"/>
      <c r="J77" s="130"/>
      <c r="K77" s="131">
        <v>2</v>
      </c>
      <c r="L77" s="130"/>
      <c r="M77" s="130"/>
      <c r="N77" s="117">
        <f>N76+0.1</f>
        <v>3.2</v>
      </c>
      <c r="O77" s="130"/>
      <c r="P77" s="130"/>
      <c r="Q77" s="130"/>
    </row>
    <row r="78" spans="1:23" x14ac:dyDescent="0.2">
      <c r="B78" s="235"/>
      <c r="C78" s="235"/>
      <c r="D78" s="235"/>
      <c r="E78" s="236"/>
      <c r="F78" s="236"/>
      <c r="G78" s="236"/>
      <c r="K78" s="176">
        <v>3</v>
      </c>
      <c r="N78" s="117">
        <f t="shared" ref="N78:N79" si="14">N77+0.1</f>
        <v>3.3000000000000003</v>
      </c>
      <c r="P78" s="130"/>
      <c r="Q78" s="130"/>
    </row>
    <row r="79" spans="1:23" x14ac:dyDescent="0.2">
      <c r="B79" s="235"/>
      <c r="C79" s="235"/>
      <c r="D79" s="235"/>
      <c r="E79" s="236"/>
      <c r="F79" s="236"/>
      <c r="G79" s="236"/>
      <c r="J79" s="58"/>
      <c r="K79" s="58" t="s">
        <v>27</v>
      </c>
      <c r="L79" s="58"/>
      <c r="M79" s="67"/>
      <c r="N79" s="191">
        <f t="shared" si="14"/>
        <v>3.4000000000000004</v>
      </c>
      <c r="O79" s="67"/>
      <c r="P79" s="130"/>
      <c r="Q79" s="130"/>
    </row>
    <row r="80" spans="1:23" x14ac:dyDescent="0.2">
      <c r="B80" s="235"/>
      <c r="C80" s="235"/>
      <c r="D80" s="235"/>
      <c r="E80" s="236"/>
      <c r="F80" s="236"/>
      <c r="G80" s="236"/>
      <c r="P80" s="130"/>
      <c r="Q80" s="130"/>
    </row>
    <row r="81" spans="1:23" x14ac:dyDescent="0.2">
      <c r="E81" s="133"/>
      <c r="F81" s="133"/>
      <c r="J81" s="52" t="s">
        <v>15</v>
      </c>
      <c r="K81" s="52"/>
      <c r="L81" s="52"/>
      <c r="M81" s="70"/>
      <c r="N81" s="70"/>
      <c r="O81" s="70"/>
      <c r="P81" s="130"/>
      <c r="Q81" s="130"/>
    </row>
    <row r="82" spans="1:23" x14ac:dyDescent="0.2">
      <c r="B82" s="235"/>
      <c r="C82" s="235"/>
      <c r="D82" s="235"/>
      <c r="E82" s="236"/>
      <c r="F82" s="236"/>
      <c r="G82" s="236"/>
      <c r="J82" s="115" t="s">
        <v>11</v>
      </c>
      <c r="K82" s="115"/>
      <c r="L82" s="115" t="str">
        <f>D12</f>
        <v>Judy Peel</v>
      </c>
      <c r="M82" s="115"/>
      <c r="N82" s="115"/>
      <c r="O82" s="115"/>
      <c r="P82" s="130"/>
      <c r="Q82" s="130"/>
    </row>
    <row r="83" spans="1:23" x14ac:dyDescent="0.2">
      <c r="B83" s="235"/>
      <c r="C83" s="235"/>
      <c r="D83" s="235"/>
      <c r="E83" s="236"/>
      <c r="F83" s="236"/>
      <c r="G83" s="236"/>
      <c r="J83" s="115" t="s">
        <v>78</v>
      </c>
      <c r="K83" s="115"/>
      <c r="L83" s="115" t="str">
        <f>D13</f>
        <v>Rosemary Dalton</v>
      </c>
      <c r="M83" s="115"/>
      <c r="N83" s="115"/>
      <c r="O83" s="115"/>
      <c r="P83" s="130"/>
      <c r="Q83" s="130"/>
    </row>
    <row r="84" spans="1:23" ht="13.5" thickBot="1" x14ac:dyDescent="0.25">
      <c r="B84" s="235"/>
      <c r="C84" s="235"/>
      <c r="D84" s="235"/>
      <c r="E84" s="236"/>
      <c r="F84" s="236"/>
      <c r="G84" s="236"/>
      <c r="J84" s="80" t="s">
        <v>79</v>
      </c>
      <c r="K84" s="80"/>
      <c r="L84" s="80" t="str">
        <f>D14</f>
        <v>Mary Hanna</v>
      </c>
      <c r="M84" s="60"/>
      <c r="N84" s="60"/>
      <c r="O84" s="60"/>
      <c r="P84" s="130"/>
      <c r="Q84" s="130"/>
    </row>
    <row r="85" spans="1:23" x14ac:dyDescent="0.2">
      <c r="B85" s="235"/>
      <c r="C85" s="235"/>
      <c r="D85" s="235"/>
      <c r="E85" s="236"/>
      <c r="F85" s="236"/>
      <c r="G85" s="236"/>
      <c r="I85" s="130"/>
      <c r="J85" s="133"/>
      <c r="K85" s="133">
        <v>1</v>
      </c>
      <c r="L85" s="133"/>
      <c r="M85" s="62"/>
      <c r="N85" s="62">
        <v>3.5</v>
      </c>
      <c r="O85" s="62"/>
      <c r="P85" s="130"/>
      <c r="Q85" s="130"/>
    </row>
    <row r="86" spans="1:23" x14ac:dyDescent="0.2">
      <c r="B86" s="235"/>
      <c r="C86" s="235"/>
      <c r="D86" s="235"/>
      <c r="E86" s="236"/>
      <c r="F86" s="236"/>
      <c r="G86" s="236"/>
      <c r="I86" s="130"/>
      <c r="J86" s="133"/>
      <c r="K86" s="133">
        <v>2</v>
      </c>
      <c r="L86" s="133"/>
      <c r="M86" s="62"/>
      <c r="N86" s="62">
        <v>4</v>
      </c>
      <c r="O86" s="62"/>
      <c r="P86" s="130"/>
      <c r="Q86" s="130"/>
    </row>
    <row r="87" spans="1:23" x14ac:dyDescent="0.2">
      <c r="B87" s="235"/>
      <c r="C87" s="235"/>
      <c r="D87" s="235"/>
      <c r="E87" s="236"/>
      <c r="F87" s="236"/>
      <c r="G87" s="236"/>
      <c r="I87" s="130"/>
      <c r="J87" s="133"/>
      <c r="K87" s="133">
        <v>3</v>
      </c>
      <c r="L87" s="133"/>
      <c r="M87" s="62"/>
      <c r="N87" s="62">
        <f t="shared" ref="N87:N90" si="15">N86+0.1</f>
        <v>4.0999999999999996</v>
      </c>
      <c r="O87" s="62"/>
      <c r="P87" s="130"/>
      <c r="Q87" s="130"/>
    </row>
    <row r="88" spans="1:23" x14ac:dyDescent="0.2">
      <c r="B88" s="235"/>
      <c r="C88" s="235"/>
      <c r="D88" s="235"/>
      <c r="E88" s="236"/>
      <c r="F88" s="236"/>
      <c r="G88" s="236"/>
      <c r="I88" s="130"/>
      <c r="J88" s="133"/>
      <c r="K88" s="133">
        <v>4</v>
      </c>
      <c r="L88" s="133"/>
      <c r="M88" s="62"/>
      <c r="N88" s="62">
        <f t="shared" si="15"/>
        <v>4.1999999999999993</v>
      </c>
      <c r="O88" s="62"/>
      <c r="P88" s="130"/>
      <c r="Q88" s="130"/>
    </row>
    <row r="89" spans="1:23" x14ac:dyDescent="0.2">
      <c r="B89" s="235"/>
      <c r="C89" s="235"/>
      <c r="D89" s="235"/>
      <c r="E89" s="236"/>
      <c r="F89" s="236"/>
      <c r="G89" s="236"/>
      <c r="I89" s="130"/>
      <c r="J89" s="133"/>
      <c r="K89" s="133">
        <v>5</v>
      </c>
      <c r="L89" s="133"/>
      <c r="M89" s="62"/>
      <c r="N89" s="62">
        <f t="shared" si="15"/>
        <v>4.2999999999999989</v>
      </c>
      <c r="O89" s="62"/>
      <c r="P89" s="130"/>
      <c r="Q89" s="130"/>
    </row>
    <row r="90" spans="1:23" x14ac:dyDescent="0.2">
      <c r="B90" s="237"/>
      <c r="C90" s="237"/>
      <c r="D90" s="237"/>
      <c r="E90" s="238"/>
      <c r="F90" s="238"/>
      <c r="G90" s="238"/>
      <c r="I90" s="130"/>
      <c r="J90" s="58"/>
      <c r="K90" s="58" t="s">
        <v>27</v>
      </c>
      <c r="L90" s="58"/>
      <c r="M90" s="67"/>
      <c r="N90" s="3">
        <f t="shared" si="15"/>
        <v>4.3999999999999986</v>
      </c>
      <c r="O90" s="67"/>
      <c r="P90" s="130"/>
      <c r="Q90" s="130"/>
      <c r="R90" s="130"/>
      <c r="S90" s="130"/>
    </row>
    <row r="91" spans="1:23" x14ac:dyDescent="0.2">
      <c r="B91" s="130"/>
      <c r="C91" s="130"/>
      <c r="D91" s="130"/>
      <c r="E91" s="131"/>
      <c r="F91" s="131"/>
      <c r="G91" s="131"/>
      <c r="I91" s="130"/>
      <c r="P91" s="130"/>
      <c r="Q91" s="130"/>
      <c r="R91" s="130"/>
      <c r="S91" s="130"/>
    </row>
    <row r="92" spans="1:23" x14ac:dyDescent="0.2">
      <c r="B92" s="130"/>
      <c r="C92" s="130"/>
      <c r="D92" s="130"/>
      <c r="E92" s="131"/>
      <c r="F92" s="131"/>
      <c r="G92" s="131"/>
      <c r="I92" s="130"/>
      <c r="J92" s="52" t="s">
        <v>18</v>
      </c>
      <c r="K92" s="52"/>
      <c r="L92" s="52"/>
      <c r="M92" s="71"/>
      <c r="N92" s="71"/>
      <c r="O92" s="71"/>
      <c r="P92" s="130"/>
      <c r="Q92" s="130"/>
      <c r="R92" s="130"/>
      <c r="S92" s="130"/>
    </row>
    <row r="93" spans="1:23" x14ac:dyDescent="0.2">
      <c r="B93" s="130"/>
      <c r="C93" s="130"/>
      <c r="D93" s="130"/>
      <c r="E93" s="130"/>
      <c r="F93" s="130"/>
      <c r="G93" s="131"/>
      <c r="I93" s="130"/>
      <c r="J93" s="115" t="s">
        <v>11</v>
      </c>
      <c r="K93" s="115"/>
      <c r="L93" s="53" t="str">
        <f>D12</f>
        <v>Judy Peel</v>
      </c>
      <c r="M93" s="53"/>
      <c r="N93" s="53"/>
      <c r="O93" s="53"/>
      <c r="P93" s="130"/>
      <c r="Q93" s="130"/>
      <c r="R93" s="130"/>
      <c r="S93" s="130"/>
      <c r="T93" s="130"/>
      <c r="U93" s="130"/>
      <c r="V93" s="130"/>
      <c r="W93" s="130"/>
    </row>
    <row r="94" spans="1:23" x14ac:dyDescent="0.2">
      <c r="B94" s="130"/>
      <c r="C94" s="130"/>
      <c r="D94" s="130"/>
      <c r="E94" s="130"/>
      <c r="F94" s="130"/>
      <c r="G94" s="131"/>
      <c r="I94" s="130"/>
      <c r="J94" s="115" t="s">
        <v>78</v>
      </c>
      <c r="K94" s="115"/>
      <c r="L94" s="106" t="str">
        <f>D13</f>
        <v>Rosemary Dalton</v>
      </c>
      <c r="M94" s="106"/>
      <c r="N94" s="106"/>
      <c r="O94" s="106"/>
      <c r="P94" s="130"/>
      <c r="Q94" s="130"/>
      <c r="R94" s="130"/>
      <c r="S94" s="130"/>
      <c r="T94" s="130"/>
      <c r="U94" s="130"/>
      <c r="V94" s="130"/>
      <c r="W94" s="130"/>
    </row>
    <row r="95" spans="1:23" ht="13.5" thickBot="1" x14ac:dyDescent="0.25">
      <c r="A95" s="130"/>
      <c r="B95" s="130"/>
      <c r="C95" s="130"/>
      <c r="D95" s="130"/>
      <c r="E95" s="130"/>
      <c r="F95" s="130"/>
      <c r="G95" s="131"/>
      <c r="H95" s="130"/>
      <c r="I95" s="130"/>
      <c r="J95" s="80" t="s">
        <v>79</v>
      </c>
      <c r="K95" s="80"/>
      <c r="L95" s="54" t="str">
        <f>D14</f>
        <v>Mary Hanna</v>
      </c>
      <c r="M95" s="60"/>
      <c r="N95" s="60"/>
      <c r="O95" s="60"/>
      <c r="P95" s="130"/>
      <c r="Q95" s="130"/>
      <c r="R95" s="130"/>
      <c r="S95" s="130"/>
      <c r="T95" s="130"/>
      <c r="U95" s="130"/>
      <c r="V95" s="130"/>
      <c r="W95" s="130"/>
    </row>
    <row r="96" spans="1:23" x14ac:dyDescent="0.2">
      <c r="A96" s="130"/>
      <c r="B96" s="130"/>
      <c r="C96" s="130"/>
      <c r="D96" s="130"/>
      <c r="E96" s="130"/>
      <c r="F96" s="130"/>
      <c r="G96" s="131"/>
      <c r="H96" s="130"/>
      <c r="I96" s="130"/>
      <c r="J96" s="133"/>
      <c r="K96" s="133">
        <v>1</v>
      </c>
      <c r="L96" s="133"/>
      <c r="M96" s="62"/>
      <c r="N96" s="62">
        <v>4.5</v>
      </c>
      <c r="O96" s="62"/>
      <c r="P96" s="130"/>
      <c r="Q96" s="130"/>
      <c r="R96" s="130"/>
      <c r="S96" s="130"/>
      <c r="T96" s="130"/>
      <c r="U96" s="130"/>
      <c r="V96" s="130"/>
      <c r="W96" s="130"/>
    </row>
    <row r="97" spans="1:27" x14ac:dyDescent="0.2">
      <c r="A97" s="130"/>
      <c r="B97" s="130"/>
      <c r="C97" s="130"/>
      <c r="D97" s="130"/>
      <c r="E97" s="130"/>
      <c r="F97" s="130"/>
      <c r="G97" s="131"/>
      <c r="H97" s="130"/>
      <c r="I97" s="130"/>
      <c r="J97" s="133"/>
      <c r="K97" s="133">
        <v>2</v>
      </c>
      <c r="L97" s="133"/>
      <c r="M97" s="62"/>
      <c r="N97" s="62">
        <v>5</v>
      </c>
      <c r="O97" s="62"/>
      <c r="P97" s="130"/>
      <c r="Q97" s="130"/>
      <c r="R97" s="130"/>
      <c r="S97" s="130"/>
      <c r="T97" s="130"/>
      <c r="U97" s="130"/>
      <c r="V97" s="130"/>
      <c r="W97" s="130"/>
    </row>
    <row r="98" spans="1:27" x14ac:dyDescent="0.2">
      <c r="A98" s="130"/>
      <c r="B98" s="130"/>
      <c r="C98" s="130"/>
      <c r="D98" s="130"/>
      <c r="E98" s="130"/>
      <c r="F98" s="130"/>
      <c r="G98" s="131"/>
      <c r="H98" s="130"/>
      <c r="I98" s="130"/>
      <c r="J98" s="58"/>
      <c r="K98" s="58" t="s">
        <v>27</v>
      </c>
      <c r="L98" s="58"/>
      <c r="M98" s="67"/>
      <c r="N98" s="67">
        <v>5.0999999999999996</v>
      </c>
      <c r="O98" s="67"/>
      <c r="P98" s="130"/>
      <c r="Q98" s="130"/>
      <c r="R98" s="130"/>
      <c r="S98" s="130"/>
      <c r="T98" s="130"/>
      <c r="U98" s="130"/>
      <c r="V98" s="130"/>
      <c r="W98" s="130"/>
    </row>
    <row r="99" spans="1:27" x14ac:dyDescent="0.2">
      <c r="A99" s="130"/>
      <c r="B99" s="130"/>
      <c r="C99" s="130"/>
      <c r="D99" s="130"/>
      <c r="E99" s="130"/>
      <c r="F99" s="130"/>
      <c r="G99" s="131"/>
      <c r="H99" s="130"/>
      <c r="I99" s="130"/>
      <c r="P99" s="130"/>
      <c r="Q99" s="130"/>
      <c r="R99" s="130"/>
      <c r="S99" s="130"/>
      <c r="T99" s="130"/>
      <c r="U99" s="130"/>
      <c r="V99" s="130"/>
      <c r="W99" s="130"/>
      <c r="Z99" s="130"/>
      <c r="AA99" s="130"/>
    </row>
    <row r="100" spans="1:27" x14ac:dyDescent="0.2">
      <c r="A100" s="130"/>
      <c r="B100" s="130"/>
      <c r="C100" s="130"/>
      <c r="D100" s="130"/>
      <c r="E100" s="130"/>
      <c r="F100" s="130"/>
      <c r="G100" s="131"/>
      <c r="H100" s="130"/>
      <c r="I100" s="130"/>
      <c r="J100" s="52" t="s">
        <v>16</v>
      </c>
      <c r="K100" s="52"/>
      <c r="L100" s="52"/>
      <c r="M100" s="71"/>
      <c r="N100" s="71"/>
      <c r="O100" s="71"/>
      <c r="P100" s="130"/>
      <c r="Q100" s="130"/>
      <c r="R100" s="130"/>
      <c r="S100" s="130"/>
      <c r="T100" s="130"/>
      <c r="U100" s="130"/>
      <c r="V100" s="130"/>
      <c r="W100" s="130"/>
      <c r="Z100" s="130"/>
      <c r="AA100" s="130"/>
    </row>
    <row r="101" spans="1:27" x14ac:dyDescent="0.2">
      <c r="A101" s="130"/>
      <c r="B101" s="130"/>
      <c r="C101" s="130"/>
      <c r="D101" s="130"/>
      <c r="E101" s="130"/>
      <c r="F101" s="130"/>
      <c r="G101" s="131"/>
      <c r="H101" s="130"/>
      <c r="I101" s="130"/>
      <c r="J101" s="115" t="s">
        <v>11</v>
      </c>
      <c r="K101" s="115"/>
      <c r="L101" s="53" t="str">
        <f>D12</f>
        <v>Judy Peel</v>
      </c>
      <c r="M101" s="53"/>
      <c r="N101" s="53"/>
      <c r="O101" s="53"/>
      <c r="P101" s="130"/>
      <c r="Q101" s="130"/>
      <c r="R101" s="130"/>
      <c r="S101" s="130"/>
      <c r="T101" s="130"/>
      <c r="U101" s="130"/>
      <c r="V101" s="130"/>
      <c r="W101" s="130"/>
      <c r="Z101" s="130"/>
      <c r="AA101" s="130"/>
    </row>
    <row r="102" spans="1:27" x14ac:dyDescent="0.2">
      <c r="A102" s="130"/>
      <c r="B102" s="130"/>
      <c r="C102" s="130"/>
      <c r="D102" s="130"/>
      <c r="E102" s="130"/>
      <c r="F102" s="130"/>
      <c r="G102" s="131"/>
      <c r="H102" s="130"/>
      <c r="I102" s="130"/>
      <c r="J102" s="115" t="s">
        <v>78</v>
      </c>
      <c r="K102" s="115"/>
      <c r="L102" s="106" t="str">
        <f>D13</f>
        <v>Rosemary Dalton</v>
      </c>
      <c r="M102" s="106"/>
      <c r="N102" s="106"/>
      <c r="O102" s="106"/>
      <c r="P102" s="130"/>
      <c r="Q102" s="130"/>
      <c r="R102" s="130"/>
      <c r="S102" s="130"/>
      <c r="T102" s="130"/>
      <c r="U102" s="130"/>
      <c r="V102" s="130"/>
      <c r="W102" s="130"/>
      <c r="Z102" s="130"/>
      <c r="AA102" s="130"/>
    </row>
    <row r="103" spans="1:27" ht="13.5" thickBot="1" x14ac:dyDescent="0.25">
      <c r="A103" s="130"/>
      <c r="B103" s="130"/>
      <c r="C103" s="130"/>
      <c r="D103" s="130"/>
      <c r="E103" s="130"/>
      <c r="F103" s="130"/>
      <c r="G103" s="131"/>
      <c r="H103" s="130"/>
      <c r="I103" s="130"/>
      <c r="J103" s="80" t="s">
        <v>79</v>
      </c>
      <c r="K103" s="80"/>
      <c r="L103" s="54" t="str">
        <f>D14</f>
        <v>Mary Hanna</v>
      </c>
      <c r="M103" s="60"/>
      <c r="N103" s="60"/>
      <c r="O103" s="60"/>
      <c r="P103" s="130"/>
      <c r="Q103" s="130"/>
      <c r="R103" s="130"/>
      <c r="S103" s="130"/>
      <c r="T103" s="130"/>
      <c r="U103" s="130"/>
      <c r="V103" s="130"/>
      <c r="W103" s="130"/>
      <c r="Z103" s="130"/>
      <c r="AA103" s="130"/>
    </row>
    <row r="104" spans="1:27" x14ac:dyDescent="0.2">
      <c r="A104" s="130"/>
      <c r="B104" s="130"/>
      <c r="C104" s="130"/>
      <c r="D104" s="130"/>
      <c r="E104" s="130"/>
      <c r="F104" s="130"/>
      <c r="G104" s="131"/>
      <c r="H104" s="130"/>
      <c r="I104" s="130"/>
      <c r="J104" s="133"/>
      <c r="K104" s="133">
        <v>1</v>
      </c>
      <c r="L104" s="133"/>
      <c r="M104" s="62"/>
      <c r="N104" s="62">
        <v>5.2</v>
      </c>
      <c r="O104" s="62"/>
      <c r="P104" s="130"/>
      <c r="Q104" s="130"/>
      <c r="R104" s="130"/>
      <c r="S104" s="130"/>
      <c r="T104" s="130"/>
      <c r="U104" s="130"/>
      <c r="V104" s="130"/>
      <c r="W104" s="130"/>
      <c r="Z104" s="130"/>
      <c r="AA104" s="130"/>
    </row>
    <row r="105" spans="1:27" x14ac:dyDescent="0.2">
      <c r="A105" s="130"/>
      <c r="B105" s="130"/>
      <c r="C105" s="130"/>
      <c r="D105" s="130"/>
      <c r="E105" s="130"/>
      <c r="F105" s="130"/>
      <c r="G105" s="131"/>
      <c r="H105" s="130"/>
      <c r="I105" s="130"/>
      <c r="J105" s="133"/>
      <c r="K105" s="133">
        <v>2</v>
      </c>
      <c r="L105" s="133"/>
      <c r="M105" s="62"/>
      <c r="N105" s="62">
        <v>5.3</v>
      </c>
      <c r="O105" s="62"/>
      <c r="P105" s="130"/>
      <c r="Q105" s="130"/>
      <c r="R105" s="130"/>
      <c r="S105" s="130"/>
      <c r="T105" s="130"/>
      <c r="U105" s="130"/>
      <c r="V105" s="130"/>
      <c r="W105" s="130"/>
      <c r="Z105" s="130"/>
      <c r="AA105" s="130"/>
    </row>
    <row r="106" spans="1:27" x14ac:dyDescent="0.2">
      <c r="A106" s="130"/>
      <c r="B106" s="130"/>
      <c r="C106" s="130"/>
      <c r="D106" s="130"/>
      <c r="E106" s="130"/>
      <c r="F106" s="130"/>
      <c r="G106" s="131"/>
      <c r="H106" s="130"/>
      <c r="I106" s="130"/>
      <c r="J106" s="58"/>
      <c r="K106" s="58" t="s">
        <v>27</v>
      </c>
      <c r="L106" s="58"/>
      <c r="M106" s="67"/>
      <c r="N106" s="67">
        <v>5.4</v>
      </c>
      <c r="O106" s="67"/>
      <c r="P106" s="130"/>
      <c r="Q106" s="130"/>
      <c r="R106" s="130"/>
      <c r="S106" s="130"/>
      <c r="T106" s="130"/>
      <c r="U106" s="130"/>
      <c r="V106" s="130"/>
      <c r="W106" s="130"/>
      <c r="Z106" s="130"/>
      <c r="AA106" s="130"/>
    </row>
    <row r="107" spans="1:27" x14ac:dyDescent="0.2">
      <c r="A107" s="130"/>
      <c r="B107" s="130"/>
      <c r="C107" s="130"/>
      <c r="D107" s="130"/>
      <c r="E107" s="130"/>
      <c r="F107" s="130"/>
      <c r="G107" s="131"/>
      <c r="H107" s="130"/>
      <c r="I107" s="130"/>
      <c r="P107" s="130"/>
      <c r="Q107" s="130"/>
      <c r="R107" s="130"/>
      <c r="S107" s="130"/>
      <c r="T107" s="130"/>
      <c r="U107" s="130"/>
      <c r="V107" s="130"/>
      <c r="W107" s="130"/>
      <c r="Z107" s="130"/>
      <c r="AA107" s="130"/>
    </row>
    <row r="108" spans="1:27" x14ac:dyDescent="0.2">
      <c r="A108" s="130"/>
      <c r="B108" s="130"/>
      <c r="C108" s="130"/>
      <c r="D108" s="130"/>
      <c r="E108" s="130"/>
      <c r="F108" s="130"/>
      <c r="G108" s="131"/>
      <c r="H108" s="130"/>
      <c r="I108" s="130"/>
      <c r="J108" s="52" t="s">
        <v>316</v>
      </c>
      <c r="K108" s="52"/>
      <c r="L108" s="52"/>
      <c r="M108" s="71"/>
      <c r="N108" s="71"/>
      <c r="O108" s="71"/>
      <c r="P108" s="130"/>
      <c r="Q108" s="130"/>
      <c r="R108" s="130"/>
      <c r="S108" s="130"/>
      <c r="T108" s="130"/>
      <c r="U108" s="130"/>
      <c r="V108" s="130"/>
      <c r="W108" s="130"/>
      <c r="Z108" s="130"/>
      <c r="AA108" s="130"/>
    </row>
    <row r="109" spans="1:27" x14ac:dyDescent="0.2">
      <c r="A109" s="130"/>
      <c r="B109" s="130"/>
      <c r="C109" s="130"/>
      <c r="D109" s="130"/>
      <c r="E109" s="130"/>
      <c r="F109" s="130"/>
      <c r="G109" s="131"/>
      <c r="H109" s="130"/>
      <c r="I109" s="130"/>
      <c r="J109" s="115" t="s">
        <v>5</v>
      </c>
      <c r="K109" s="115"/>
      <c r="L109" s="12" t="s">
        <v>283</v>
      </c>
      <c r="M109" s="53"/>
      <c r="O109" s="53"/>
      <c r="Q109" s="130"/>
      <c r="R109" s="130"/>
      <c r="S109" s="130"/>
      <c r="T109" s="130"/>
      <c r="U109" s="130"/>
      <c r="V109" s="130"/>
      <c r="W109" s="130"/>
      <c r="Z109" s="130"/>
      <c r="AA109" s="130"/>
    </row>
    <row r="110" spans="1:27" x14ac:dyDescent="0.2">
      <c r="A110" s="130"/>
      <c r="B110" s="130"/>
      <c r="C110" s="130"/>
      <c r="D110" s="130"/>
      <c r="E110" s="130"/>
      <c r="F110" s="130"/>
      <c r="G110" s="131"/>
      <c r="H110" s="130"/>
      <c r="J110" s="115" t="s">
        <v>8</v>
      </c>
      <c r="K110" s="115"/>
      <c r="L110" s="106" t="s">
        <v>286</v>
      </c>
      <c r="M110" s="106"/>
      <c r="N110" s="106"/>
      <c r="O110" s="106"/>
      <c r="Q110" s="130"/>
      <c r="R110" s="130"/>
      <c r="S110" s="130"/>
      <c r="T110" s="130"/>
      <c r="U110" s="130"/>
      <c r="V110" s="130"/>
      <c r="W110" s="130"/>
      <c r="Z110" s="130"/>
      <c r="AA110" s="130"/>
    </row>
    <row r="111" spans="1:27" x14ac:dyDescent="0.2">
      <c r="A111" s="130"/>
      <c r="B111" s="130"/>
      <c r="C111" s="130"/>
      <c r="D111" s="130"/>
      <c r="E111" s="130"/>
      <c r="F111" s="130"/>
      <c r="G111" s="131"/>
      <c r="H111" s="130"/>
      <c r="J111" s="176"/>
      <c r="K111" s="176">
        <v>1</v>
      </c>
      <c r="L111" s="176"/>
      <c r="M111" s="62"/>
      <c r="N111" s="62">
        <v>7</v>
      </c>
      <c r="O111" s="62"/>
      <c r="Q111" s="130"/>
      <c r="R111" s="130"/>
      <c r="S111" s="130"/>
      <c r="T111" s="130"/>
      <c r="U111" s="130"/>
      <c r="V111" s="130"/>
      <c r="W111" s="130"/>
      <c r="Z111" s="130"/>
      <c r="AA111" s="130"/>
    </row>
    <row r="112" spans="1:27" x14ac:dyDescent="0.2">
      <c r="A112" s="130"/>
      <c r="B112" s="130"/>
      <c r="C112" s="130"/>
      <c r="D112" s="130"/>
      <c r="E112" s="130"/>
      <c r="F112" s="130"/>
      <c r="G112" s="131"/>
      <c r="H112" s="130"/>
      <c r="J112" s="58"/>
      <c r="K112" s="58" t="s">
        <v>27</v>
      </c>
      <c r="L112" s="58"/>
      <c r="M112" s="67"/>
      <c r="N112" s="67">
        <v>7.1</v>
      </c>
      <c r="O112" s="67"/>
      <c r="Q112" s="130"/>
      <c r="R112" s="130"/>
      <c r="S112" s="130"/>
      <c r="T112" s="130"/>
      <c r="U112" s="130"/>
      <c r="V112" s="130"/>
      <c r="W112" s="130"/>
      <c r="Z112" s="130"/>
      <c r="AA112" s="130"/>
    </row>
    <row r="113" spans="1:27" x14ac:dyDescent="0.2">
      <c r="A113" s="130"/>
      <c r="H113" s="130"/>
      <c r="Z113" s="130"/>
      <c r="AA113" s="130"/>
    </row>
  </sheetData>
  <mergeCells count="96">
    <mergeCell ref="B5:C5"/>
    <mergeCell ref="D5:F5"/>
    <mergeCell ref="S5:T5"/>
    <mergeCell ref="U5:V5"/>
    <mergeCell ref="W5:X5"/>
    <mergeCell ref="B6:C6"/>
    <mergeCell ref="D6:F6"/>
    <mergeCell ref="S6:T6"/>
    <mergeCell ref="U6:V6"/>
    <mergeCell ref="W6:X6"/>
    <mergeCell ref="B7:C7"/>
    <mergeCell ref="D7:F7"/>
    <mergeCell ref="S7:T7"/>
    <mergeCell ref="U7:V7"/>
    <mergeCell ref="W7:X7"/>
    <mergeCell ref="B8:C8"/>
    <mergeCell ref="D8:F8"/>
    <mergeCell ref="S8:T8"/>
    <mergeCell ref="U8:V8"/>
    <mergeCell ref="W8:X8"/>
    <mergeCell ref="B9:C9"/>
    <mergeCell ref="D9:F9"/>
    <mergeCell ref="S9:T9"/>
    <mergeCell ref="U9:V9"/>
    <mergeCell ref="W9:X9"/>
    <mergeCell ref="B10:C10"/>
    <mergeCell ref="D10:F10"/>
    <mergeCell ref="S10:T10"/>
    <mergeCell ref="U10:V10"/>
    <mergeCell ref="W10:X10"/>
    <mergeCell ref="B12:C12"/>
    <mergeCell ref="D12:F12"/>
    <mergeCell ref="S12:T12"/>
    <mergeCell ref="U12:V12"/>
    <mergeCell ref="W12:X12"/>
    <mergeCell ref="B11:C11"/>
    <mergeCell ref="D11:F11"/>
    <mergeCell ref="S11:T11"/>
    <mergeCell ref="U11:V11"/>
    <mergeCell ref="W11:X11"/>
    <mergeCell ref="B13:C13"/>
    <mergeCell ref="D13:F13"/>
    <mergeCell ref="S13:T13"/>
    <mergeCell ref="U13:V13"/>
    <mergeCell ref="W13:X13"/>
    <mergeCell ref="B20:D20"/>
    <mergeCell ref="E20:G20"/>
    <mergeCell ref="J20:L20"/>
    <mergeCell ref="M20:O20"/>
    <mergeCell ref="R20:T20"/>
    <mergeCell ref="B14:C14"/>
    <mergeCell ref="D14:F14"/>
    <mergeCell ref="S14:T14"/>
    <mergeCell ref="U14:V14"/>
    <mergeCell ref="W14:X14"/>
    <mergeCell ref="S15:T15"/>
    <mergeCell ref="R51:T51"/>
    <mergeCell ref="U51:W51"/>
    <mergeCell ref="U20:W20"/>
    <mergeCell ref="E21:G21"/>
    <mergeCell ref="M21:O21"/>
    <mergeCell ref="U21:W21"/>
    <mergeCell ref="B50:D50"/>
    <mergeCell ref="E50:G50"/>
    <mergeCell ref="R50:T50"/>
    <mergeCell ref="U50:W50"/>
    <mergeCell ref="B90:D90"/>
    <mergeCell ref="E90:G90"/>
    <mergeCell ref="B85:D85"/>
    <mergeCell ref="E85:G85"/>
    <mergeCell ref="B86:D86"/>
    <mergeCell ref="E86:G86"/>
    <mergeCell ref="B87:D87"/>
    <mergeCell ref="E87:G87"/>
    <mergeCell ref="B82:D82"/>
    <mergeCell ref="E82:G82"/>
    <mergeCell ref="B83:D83"/>
    <mergeCell ref="E83:G83"/>
    <mergeCell ref="B84:D84"/>
    <mergeCell ref="E84:G84"/>
    <mergeCell ref="B88:D88"/>
    <mergeCell ref="E88:G88"/>
    <mergeCell ref="B89:D89"/>
    <mergeCell ref="E89:G89"/>
    <mergeCell ref="B78:D78"/>
    <mergeCell ref="E78:G78"/>
    <mergeCell ref="B79:D79"/>
    <mergeCell ref="E79:G79"/>
    <mergeCell ref="B80:D80"/>
    <mergeCell ref="E80:G80"/>
    <mergeCell ref="B74:D74"/>
    <mergeCell ref="E74:G74"/>
    <mergeCell ref="B76:D76"/>
    <mergeCell ref="E76:G76"/>
    <mergeCell ref="B77:D77"/>
    <mergeCell ref="E77:G77"/>
  </mergeCells>
  <conditionalFormatting sqref="H10:K11 H6:Q7 I8:Q8 N9:Q11 I9:M9 H12:Q14 R6:R14">
    <cfRule type="cellIs" dxfId="49" priority="1" operator="greaterThan">
      <formula>35</formula>
    </cfRule>
    <cfRule type="cellIs" dxfId="48" priority="3" operator="equal">
      <formula>0</formula>
    </cfRule>
  </conditionalFormatting>
  <conditionalFormatting sqref="R18:S18 S6:T14">
    <cfRule type="cellIs" dxfId="47" priority="2" operator="greaterThan">
      <formula>40</formula>
    </cfRule>
  </conditionalFormatting>
  <pageMargins left="0.25" right="0.25" top="0.75" bottom="0.75" header="0.3" footer="0.3"/>
  <pageSetup paperSize="8" scale="66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showGridLines="0" zoomScale="80" zoomScaleNormal="80" workbookViewId="0">
      <selection activeCell="J35" sqref="J35"/>
    </sheetView>
  </sheetViews>
  <sheetFormatPr defaultRowHeight="12.75" x14ac:dyDescent="0.2"/>
  <cols>
    <col min="1" max="1" width="9.140625" style="45"/>
    <col min="2" max="2" width="14.7109375" style="43" customWidth="1"/>
    <col min="3" max="3" width="18.5703125" style="43" customWidth="1"/>
    <col min="4" max="4" width="19" style="43" customWidth="1"/>
    <col min="5" max="5" width="23.28515625" style="45" customWidth="1"/>
    <col min="6" max="6" width="19.140625" style="43" customWidth="1"/>
    <col min="7" max="7" width="35.7109375" style="45" customWidth="1"/>
    <col min="8" max="8" width="22.7109375" style="43" customWidth="1"/>
    <col min="9" max="16384" width="9.140625" style="45"/>
  </cols>
  <sheetData>
    <row r="1" spans="2:9" s="89" customFormat="1" x14ac:dyDescent="0.2">
      <c r="B1" s="90"/>
      <c r="C1" s="90"/>
      <c r="D1" s="90"/>
      <c r="E1" s="53"/>
      <c r="F1" s="90"/>
      <c r="G1" s="53"/>
      <c r="H1" s="90"/>
      <c r="I1" s="90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7.75" x14ac:dyDescent="0.2">
      <c r="C4" s="107" t="s">
        <v>75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9" spans="2:9" x14ac:dyDescent="0.2">
      <c r="B9" s="44" t="str">
        <f>SUNDAY!B2</f>
        <v>SUNDAY</v>
      </c>
      <c r="C9" s="44"/>
      <c r="D9" s="44"/>
      <c r="E9" s="23"/>
      <c r="F9" s="44"/>
      <c r="G9" s="33"/>
      <c r="H9" s="44" t="str">
        <f>SUNDAY!J16</f>
        <v>ARENA 2</v>
      </c>
    </row>
    <row r="10" spans="2:9" x14ac:dyDescent="0.2">
      <c r="G10" s="34"/>
    </row>
    <row r="11" spans="2:9" x14ac:dyDescent="0.2">
      <c r="B11" s="44"/>
      <c r="C11" s="44"/>
      <c r="D11" s="44"/>
      <c r="E11" s="23"/>
      <c r="F11" s="44"/>
      <c r="G11" s="33" t="s">
        <v>1</v>
      </c>
      <c r="H11" s="44">
        <f>SUNDAY!M66</f>
        <v>0</v>
      </c>
    </row>
    <row r="12" spans="2:9" x14ac:dyDescent="0.2">
      <c r="B12" s="44"/>
      <c r="C12" s="44"/>
      <c r="D12" s="44"/>
      <c r="E12" s="23"/>
      <c r="F12" s="44"/>
      <c r="G12" s="33" t="s">
        <v>1</v>
      </c>
      <c r="H12" s="44">
        <f>SUNDAY!M67</f>
        <v>0</v>
      </c>
    </row>
    <row r="14" spans="2:9" ht="27.75" customHeight="1" x14ac:dyDescent="0.2">
      <c r="B14" s="38" t="s">
        <v>41</v>
      </c>
      <c r="C14" s="38" t="s">
        <v>42</v>
      </c>
      <c r="D14" s="38" t="s">
        <v>43</v>
      </c>
      <c r="E14" s="39" t="s">
        <v>44</v>
      </c>
      <c r="F14" s="38" t="s">
        <v>43</v>
      </c>
      <c r="G14" s="39" t="s">
        <v>45</v>
      </c>
      <c r="H14" s="38" t="s">
        <v>19</v>
      </c>
    </row>
    <row r="15" spans="2:9" x14ac:dyDescent="0.2">
      <c r="B15" s="49">
        <f>SUNDAY!K68</f>
        <v>1</v>
      </c>
      <c r="C15" s="91">
        <v>1406</v>
      </c>
      <c r="D15" s="91">
        <v>8003550</v>
      </c>
      <c r="E15" s="102" t="s">
        <v>64</v>
      </c>
      <c r="F15" s="91">
        <v>30044248</v>
      </c>
      <c r="G15" s="102" t="s">
        <v>65</v>
      </c>
      <c r="H15" s="92">
        <f>SUNDAY!N68</f>
        <v>2.2999999999999998</v>
      </c>
    </row>
    <row r="16" spans="2:9" x14ac:dyDescent="0.2">
      <c r="B16" s="49">
        <f>SUNDAY!K69</f>
        <v>2</v>
      </c>
      <c r="C16" s="91">
        <v>1849</v>
      </c>
      <c r="D16" s="91">
        <v>3098670</v>
      </c>
      <c r="E16" s="102" t="s">
        <v>68</v>
      </c>
      <c r="F16" s="91">
        <v>40012658</v>
      </c>
      <c r="G16" s="102" t="s">
        <v>69</v>
      </c>
      <c r="H16" s="92">
        <f>SUNDAY!N69</f>
        <v>2.4</v>
      </c>
    </row>
    <row r="17" spans="2:8" ht="15" x14ac:dyDescent="0.2">
      <c r="B17" s="49" t="e">
        <f>SUNDAY!#REF!</f>
        <v>#REF!</v>
      </c>
      <c r="C17" s="91">
        <v>836</v>
      </c>
      <c r="D17" s="91">
        <v>3037207</v>
      </c>
      <c r="E17" s="102" t="s">
        <v>63</v>
      </c>
      <c r="F17" s="91">
        <v>3037207</v>
      </c>
      <c r="G17" s="103" t="s">
        <v>66</v>
      </c>
      <c r="H17" s="92" t="e">
        <f>SUNDAY!#REF!</f>
        <v>#REF!</v>
      </c>
    </row>
    <row r="18" spans="2:8" x14ac:dyDescent="0.2">
      <c r="B18" s="30">
        <v>4</v>
      </c>
      <c r="C18" s="91">
        <v>1275</v>
      </c>
      <c r="D18" s="91">
        <v>3095020</v>
      </c>
      <c r="E18" s="102" t="s">
        <v>62</v>
      </c>
      <c r="F18" s="91">
        <v>30044252</v>
      </c>
      <c r="G18" s="102" t="s">
        <v>67</v>
      </c>
      <c r="H18" s="92" t="e">
        <f>SUNDAY!#REF!</f>
        <v>#REF!</v>
      </c>
    </row>
    <row r="19" spans="2:8" x14ac:dyDescent="0.2">
      <c r="B19" s="50" t="str">
        <f>SUNDAY!K70</f>
        <v>FINISH</v>
      </c>
      <c r="C19" s="35"/>
      <c r="D19" s="35"/>
      <c r="E19" s="36"/>
      <c r="F19" s="35"/>
      <c r="G19" s="36"/>
      <c r="H19" s="51">
        <f>SUNDAY!N70</f>
        <v>2.5</v>
      </c>
    </row>
  </sheetData>
  <conditionalFormatting sqref="C15:H18">
    <cfRule type="cellIs" dxfId="7" priority="1" operator="equal">
      <formula>0</formula>
    </cfRule>
  </conditionalFormatting>
  <pageMargins left="0.7" right="0.7" top="0.75" bottom="0.75" header="0.3" footer="0.3"/>
  <pageSetup paperSize="9" scale="7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9"/>
  <sheetViews>
    <sheetView showGridLines="0" topLeftCell="A16" zoomScale="80" zoomScaleNormal="80" workbookViewId="0">
      <selection activeCell="G42" sqref="G42"/>
    </sheetView>
  </sheetViews>
  <sheetFormatPr defaultRowHeight="12.75" x14ac:dyDescent="0.2"/>
  <cols>
    <col min="1" max="1" width="9.140625" style="45"/>
    <col min="2" max="2" width="14.7109375" style="43" customWidth="1"/>
    <col min="3" max="3" width="18.5703125" style="43" customWidth="1"/>
    <col min="4" max="4" width="19" style="43" customWidth="1"/>
    <col min="5" max="5" width="23.28515625" style="45" customWidth="1"/>
    <col min="6" max="6" width="19.140625" style="43" customWidth="1"/>
    <col min="7" max="7" width="35.7109375" style="45" customWidth="1"/>
    <col min="8" max="8" width="22.7109375" style="43" customWidth="1"/>
    <col min="9" max="16384" width="9.140625" style="45"/>
  </cols>
  <sheetData>
    <row r="1" spans="2:9" s="89" customFormat="1" x14ac:dyDescent="0.2">
      <c r="B1" s="90"/>
      <c r="C1" s="90"/>
      <c r="D1" s="90"/>
      <c r="E1" s="53"/>
      <c r="F1" s="90"/>
      <c r="G1" s="53"/>
      <c r="H1" s="90"/>
      <c r="I1" s="90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7.75" x14ac:dyDescent="0.2">
      <c r="B4" s="107" t="s">
        <v>77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9" spans="2:9" x14ac:dyDescent="0.2">
      <c r="B9" s="44" t="str">
        <f>SUNDAY!B2</f>
        <v>SUNDAY</v>
      </c>
      <c r="C9" s="44"/>
      <c r="D9" s="44"/>
      <c r="E9" s="23"/>
      <c r="F9" s="44"/>
      <c r="G9" s="33"/>
      <c r="H9" s="44" t="str">
        <f>SUNDAY!J16</f>
        <v>ARENA 2</v>
      </c>
    </row>
    <row r="10" spans="2:9" x14ac:dyDescent="0.2">
      <c r="G10" s="34"/>
    </row>
    <row r="11" spans="2:9" x14ac:dyDescent="0.2">
      <c r="B11" s="44"/>
      <c r="C11" s="44"/>
      <c r="D11" s="44"/>
      <c r="E11" s="23"/>
      <c r="F11" s="44"/>
      <c r="G11" s="33" t="s">
        <v>1</v>
      </c>
      <c r="H11" s="143" t="str">
        <f>SUNDAY!D10</f>
        <v>Linda Gollar Moulds</v>
      </c>
    </row>
    <row r="12" spans="2:9" x14ac:dyDescent="0.2">
      <c r="B12" s="45"/>
      <c r="C12" s="44"/>
      <c r="D12" s="44"/>
      <c r="E12" s="23"/>
      <c r="F12" s="44"/>
      <c r="G12" s="33" t="s">
        <v>1</v>
      </c>
      <c r="H12" s="44" t="str">
        <f>SUNDAY!D11</f>
        <v>Adam Riess</v>
      </c>
    </row>
    <row r="13" spans="2:9" x14ac:dyDescent="0.2">
      <c r="B13" s="44" t="s">
        <v>12</v>
      </c>
    </row>
    <row r="14" spans="2:9" ht="27.75" customHeight="1" x14ac:dyDescent="0.2">
      <c r="B14" s="38" t="s">
        <v>41</v>
      </c>
      <c r="C14" s="38" t="s">
        <v>42</v>
      </c>
      <c r="D14" s="38" t="s">
        <v>43</v>
      </c>
      <c r="E14" s="39" t="s">
        <v>44</v>
      </c>
      <c r="F14" s="38" t="s">
        <v>43</v>
      </c>
      <c r="G14" s="39" t="s">
        <v>45</v>
      </c>
      <c r="H14" s="38" t="s">
        <v>20</v>
      </c>
    </row>
    <row r="15" spans="2:9" x14ac:dyDescent="0.2">
      <c r="B15" s="181">
        <v>1</v>
      </c>
      <c r="C15" s="168" t="s">
        <v>220</v>
      </c>
      <c r="D15" s="168">
        <v>3202259</v>
      </c>
      <c r="E15" s="183" t="s">
        <v>218</v>
      </c>
      <c r="F15" s="168">
        <v>30502338</v>
      </c>
      <c r="G15" s="183" t="s">
        <v>219</v>
      </c>
      <c r="H15" s="172">
        <v>8.3000000000000007</v>
      </c>
    </row>
    <row r="16" spans="2:9" s="153" customFormat="1" x14ac:dyDescent="0.2">
      <c r="B16" s="49">
        <v>2</v>
      </c>
      <c r="C16" s="158"/>
      <c r="D16" s="174">
        <v>3014088</v>
      </c>
      <c r="E16" s="155" t="s">
        <v>261</v>
      </c>
      <c r="F16" s="158"/>
      <c r="G16" s="155" t="s">
        <v>262</v>
      </c>
      <c r="H16" s="32">
        <f>H15+0.1</f>
        <v>8.4</v>
      </c>
    </row>
    <row r="17" spans="2:8" s="148" customFormat="1" x14ac:dyDescent="0.2">
      <c r="B17" s="49">
        <v>3</v>
      </c>
      <c r="C17" s="146">
        <v>250</v>
      </c>
      <c r="D17" s="146">
        <v>304773</v>
      </c>
      <c r="E17" s="102" t="s">
        <v>116</v>
      </c>
      <c r="F17" s="146">
        <v>30502303</v>
      </c>
      <c r="G17" s="102" t="s">
        <v>117</v>
      </c>
      <c r="H17" s="32">
        <f t="shared" ref="H17:H21" si="0">H16+0.1</f>
        <v>8.5</v>
      </c>
    </row>
    <row r="18" spans="2:8" x14ac:dyDescent="0.2">
      <c r="B18" s="49">
        <v>4</v>
      </c>
      <c r="C18" s="149">
        <v>4073</v>
      </c>
      <c r="D18" s="149">
        <v>3105077</v>
      </c>
      <c r="E18" s="102" t="s">
        <v>203</v>
      </c>
      <c r="F18" s="149">
        <v>30501832</v>
      </c>
      <c r="G18" s="102" t="s">
        <v>204</v>
      </c>
      <c r="H18" s="32">
        <v>9</v>
      </c>
    </row>
    <row r="19" spans="2:8" x14ac:dyDescent="0.2">
      <c r="B19" s="49">
        <v>5</v>
      </c>
      <c r="C19" s="127">
        <v>1728</v>
      </c>
      <c r="D19" s="127">
        <v>3030741</v>
      </c>
      <c r="E19" s="102" t="s">
        <v>100</v>
      </c>
      <c r="F19" s="127">
        <v>30502250</v>
      </c>
      <c r="G19" s="102" t="s">
        <v>101</v>
      </c>
      <c r="H19" s="32">
        <f t="shared" si="0"/>
        <v>9.1</v>
      </c>
    </row>
    <row r="20" spans="2:8" x14ac:dyDescent="0.2">
      <c r="B20" s="49">
        <v>6</v>
      </c>
      <c r="C20" s="146">
        <v>4047</v>
      </c>
      <c r="D20" s="146">
        <v>3202147</v>
      </c>
      <c r="E20" s="102" t="s">
        <v>240</v>
      </c>
      <c r="F20" s="146">
        <v>30501767</v>
      </c>
      <c r="G20" s="102" t="s">
        <v>112</v>
      </c>
      <c r="H20" s="32">
        <f t="shared" si="0"/>
        <v>9.1999999999999993</v>
      </c>
    </row>
    <row r="21" spans="2:8" s="148" customFormat="1" x14ac:dyDescent="0.2">
      <c r="B21" s="49">
        <v>7</v>
      </c>
      <c r="C21" s="127">
        <v>4112</v>
      </c>
      <c r="D21" s="127">
        <v>3103135</v>
      </c>
      <c r="E21" s="102" t="s">
        <v>190</v>
      </c>
      <c r="F21" s="127">
        <v>30501893</v>
      </c>
      <c r="G21" s="102" t="s">
        <v>191</v>
      </c>
      <c r="H21" s="32">
        <f t="shared" si="0"/>
        <v>9.2999999999999989</v>
      </c>
    </row>
    <row r="22" spans="2:8" s="159" customFormat="1" x14ac:dyDescent="0.2">
      <c r="B22" s="163"/>
      <c r="C22" s="35"/>
      <c r="D22" s="35"/>
      <c r="E22" s="95"/>
      <c r="F22" s="35"/>
      <c r="G22" s="95"/>
      <c r="H22" s="37"/>
    </row>
    <row r="23" spans="2:8" s="153" customFormat="1" x14ac:dyDescent="0.2">
      <c r="B23" s="49">
        <v>8</v>
      </c>
      <c r="C23" s="154">
        <v>4268</v>
      </c>
      <c r="D23" s="154">
        <v>3014088</v>
      </c>
      <c r="E23" s="102" t="s">
        <v>261</v>
      </c>
      <c r="F23" s="154">
        <v>30502371</v>
      </c>
      <c r="G23" s="102" t="s">
        <v>263</v>
      </c>
      <c r="H23" s="32">
        <v>10</v>
      </c>
    </row>
    <row r="24" spans="2:8" s="148" customFormat="1" x14ac:dyDescent="0.2">
      <c r="B24" s="30">
        <v>9</v>
      </c>
      <c r="C24" s="151">
        <v>1496</v>
      </c>
      <c r="D24" s="151">
        <v>3002454</v>
      </c>
      <c r="E24" s="102" t="s">
        <v>222</v>
      </c>
      <c r="F24" s="151">
        <v>4000621</v>
      </c>
      <c r="G24" s="102" t="s">
        <v>223</v>
      </c>
      <c r="H24" s="32">
        <f>H23+0.1</f>
        <v>10.1</v>
      </c>
    </row>
    <row r="25" spans="2:8" s="150" customFormat="1" x14ac:dyDescent="0.2">
      <c r="B25" s="30">
        <v>10</v>
      </c>
      <c r="C25" s="149">
        <v>2145</v>
      </c>
      <c r="D25" s="149">
        <v>3047733</v>
      </c>
      <c r="E25" s="102" t="s">
        <v>116</v>
      </c>
      <c r="F25" s="149">
        <v>30502161</v>
      </c>
      <c r="G25" s="102" t="s">
        <v>155</v>
      </c>
      <c r="H25" s="32">
        <f t="shared" ref="H25:H30" si="1">H24+0.1</f>
        <v>10.199999999999999</v>
      </c>
    </row>
    <row r="26" spans="2:8" s="148" customFormat="1" x14ac:dyDescent="0.2">
      <c r="B26" s="49">
        <v>11</v>
      </c>
      <c r="C26" s="149">
        <v>4235</v>
      </c>
      <c r="D26" s="149">
        <v>3105077</v>
      </c>
      <c r="E26" s="102" t="s">
        <v>203</v>
      </c>
      <c r="F26" s="149">
        <v>30502264</v>
      </c>
      <c r="G26" s="102" t="s">
        <v>205</v>
      </c>
      <c r="H26" s="32">
        <f t="shared" si="1"/>
        <v>10.299999999999999</v>
      </c>
    </row>
    <row r="27" spans="2:8" s="148" customFormat="1" x14ac:dyDescent="0.2">
      <c r="B27" s="49">
        <v>12</v>
      </c>
      <c r="C27" s="154"/>
      <c r="D27" s="154">
        <v>3069656</v>
      </c>
      <c r="E27" s="102" t="s">
        <v>242</v>
      </c>
      <c r="F27" s="154"/>
      <c r="G27" s="102" t="s">
        <v>243</v>
      </c>
      <c r="H27" s="32">
        <f t="shared" si="1"/>
        <v>10.399999999999999</v>
      </c>
    </row>
    <row r="28" spans="2:8" s="153" customFormat="1" x14ac:dyDescent="0.2">
      <c r="B28" s="49">
        <v>13</v>
      </c>
      <c r="C28" s="154">
        <v>4200</v>
      </c>
      <c r="D28" s="154">
        <v>3105725</v>
      </c>
      <c r="E28" s="102" t="s">
        <v>245</v>
      </c>
      <c r="F28" s="154">
        <v>30502117</v>
      </c>
      <c r="G28" s="102" t="s">
        <v>246</v>
      </c>
      <c r="H28" s="32">
        <f t="shared" si="1"/>
        <v>10.499999999999998</v>
      </c>
    </row>
    <row r="29" spans="2:8" s="153" customFormat="1" x14ac:dyDescent="0.2">
      <c r="B29" s="49">
        <v>14</v>
      </c>
      <c r="C29" s="154">
        <v>4267</v>
      </c>
      <c r="D29" s="154">
        <v>3014088</v>
      </c>
      <c r="E29" s="102" t="s">
        <v>261</v>
      </c>
      <c r="F29" s="154">
        <v>30502370</v>
      </c>
      <c r="G29" s="102" t="s">
        <v>264</v>
      </c>
      <c r="H29" s="32">
        <v>11</v>
      </c>
    </row>
    <row r="30" spans="2:8" x14ac:dyDescent="0.2">
      <c r="B30" s="50" t="s">
        <v>27</v>
      </c>
      <c r="C30" s="38"/>
      <c r="D30" s="38"/>
      <c r="E30" s="39"/>
      <c r="F30" s="38"/>
      <c r="G30" s="39"/>
      <c r="H30" s="51">
        <f t="shared" si="1"/>
        <v>11.1</v>
      </c>
    </row>
    <row r="32" spans="2:8" x14ac:dyDescent="0.2">
      <c r="B32" s="44" t="s">
        <v>13</v>
      </c>
    </row>
    <row r="33" spans="2:8" x14ac:dyDescent="0.2">
      <c r="B33" s="38" t="s">
        <v>41</v>
      </c>
      <c r="C33" s="38" t="s">
        <v>42</v>
      </c>
      <c r="D33" s="38" t="s">
        <v>43</v>
      </c>
      <c r="E33" s="39" t="s">
        <v>44</v>
      </c>
      <c r="F33" s="38" t="s">
        <v>43</v>
      </c>
      <c r="G33" s="39" t="s">
        <v>45</v>
      </c>
      <c r="H33" s="209" t="s">
        <v>21</v>
      </c>
    </row>
    <row r="34" spans="2:8" x14ac:dyDescent="0.2">
      <c r="B34" s="181">
        <v>1</v>
      </c>
      <c r="C34" s="168" t="s">
        <v>166</v>
      </c>
      <c r="D34" s="168">
        <v>3101461</v>
      </c>
      <c r="E34" s="182" t="s">
        <v>164</v>
      </c>
      <c r="F34" s="168">
        <v>30501724</v>
      </c>
      <c r="G34" s="182" t="s">
        <v>167</v>
      </c>
      <c r="H34" s="172">
        <v>11.2</v>
      </c>
    </row>
    <row r="35" spans="2:8" x14ac:dyDescent="0.2">
      <c r="B35" s="181">
        <v>2</v>
      </c>
      <c r="C35" s="168" t="s">
        <v>224</v>
      </c>
      <c r="D35" s="168">
        <v>3200340</v>
      </c>
      <c r="E35" s="182" t="s">
        <v>225</v>
      </c>
      <c r="F35" s="168">
        <v>30047708</v>
      </c>
      <c r="G35" s="182" t="s">
        <v>226</v>
      </c>
      <c r="H35" s="172">
        <f>H34+0.1</f>
        <v>11.299999999999999</v>
      </c>
    </row>
    <row r="36" spans="2:8" x14ac:dyDescent="0.2">
      <c r="B36" s="86">
        <v>3</v>
      </c>
      <c r="C36" s="30" t="s">
        <v>323</v>
      </c>
      <c r="D36" s="30"/>
      <c r="E36" s="234" t="s">
        <v>324</v>
      </c>
      <c r="F36" s="30">
        <v>20094773</v>
      </c>
      <c r="G36" s="234" t="s">
        <v>325</v>
      </c>
      <c r="H36" s="32">
        <f t="shared" ref="H36:H37" si="2">H35+0.1</f>
        <v>11.399999999999999</v>
      </c>
    </row>
    <row r="37" spans="2:8" x14ac:dyDescent="0.2">
      <c r="B37" s="49">
        <v>4</v>
      </c>
      <c r="C37" s="151">
        <v>4052</v>
      </c>
      <c r="D37" s="151">
        <v>3099207</v>
      </c>
      <c r="E37" s="102" t="s">
        <v>142</v>
      </c>
      <c r="F37" s="151">
        <v>30501789</v>
      </c>
      <c r="G37" s="102" t="s">
        <v>143</v>
      </c>
      <c r="H37" s="32">
        <f t="shared" si="2"/>
        <v>11.499999999999998</v>
      </c>
    </row>
    <row r="38" spans="2:8" x14ac:dyDescent="0.2">
      <c r="B38" s="49">
        <v>5</v>
      </c>
      <c r="C38" s="127">
        <v>3432</v>
      </c>
      <c r="D38" s="127">
        <v>3095664</v>
      </c>
      <c r="E38" s="102" t="s">
        <v>209</v>
      </c>
      <c r="F38" s="127">
        <v>3103616</v>
      </c>
      <c r="G38" s="102" t="s">
        <v>210</v>
      </c>
      <c r="H38" s="32">
        <v>12</v>
      </c>
    </row>
    <row r="39" spans="2:8" s="218" customFormat="1" x14ac:dyDescent="0.2">
      <c r="B39" s="49">
        <v>6</v>
      </c>
      <c r="C39" s="151">
        <v>3621</v>
      </c>
      <c r="D39" s="151">
        <v>5037207</v>
      </c>
      <c r="E39" s="102" t="s">
        <v>63</v>
      </c>
      <c r="F39" s="151">
        <v>30500359</v>
      </c>
      <c r="G39" s="102" t="s">
        <v>115</v>
      </c>
      <c r="H39" s="32">
        <v>12.1</v>
      </c>
    </row>
    <row r="40" spans="2:8" s="218" customFormat="1" x14ac:dyDescent="0.2">
      <c r="B40" s="49">
        <v>7</v>
      </c>
      <c r="C40" s="219">
        <v>920</v>
      </c>
      <c r="D40" s="219">
        <v>3002926</v>
      </c>
      <c r="E40" s="102" t="s">
        <v>283</v>
      </c>
      <c r="F40" s="219"/>
      <c r="G40" s="102" t="s">
        <v>310</v>
      </c>
      <c r="H40" s="32">
        <v>12.2</v>
      </c>
    </row>
    <row r="41" spans="2:8" x14ac:dyDescent="0.2">
      <c r="B41" s="50" t="s">
        <v>27</v>
      </c>
      <c r="C41" s="38"/>
      <c r="D41" s="38"/>
      <c r="E41" s="39"/>
      <c r="F41" s="38"/>
      <c r="G41" s="39"/>
      <c r="H41" s="51">
        <v>12.3</v>
      </c>
    </row>
    <row r="43" spans="2:8" x14ac:dyDescent="0.2">
      <c r="B43" s="44" t="s">
        <v>14</v>
      </c>
    </row>
    <row r="44" spans="2:8" x14ac:dyDescent="0.2">
      <c r="B44" s="38" t="s">
        <v>41</v>
      </c>
      <c r="C44" s="38" t="s">
        <v>42</v>
      </c>
      <c r="D44" s="38" t="s">
        <v>43</v>
      </c>
      <c r="E44" s="39" t="s">
        <v>44</v>
      </c>
      <c r="F44" s="38" t="s">
        <v>43</v>
      </c>
      <c r="G44" s="39" t="s">
        <v>45</v>
      </c>
      <c r="H44" s="38" t="s">
        <v>22</v>
      </c>
    </row>
    <row r="45" spans="2:8" x14ac:dyDescent="0.2">
      <c r="B45" s="181">
        <v>1</v>
      </c>
      <c r="C45" s="168" t="s">
        <v>163</v>
      </c>
      <c r="D45" s="168">
        <v>3101461</v>
      </c>
      <c r="E45" s="182" t="s">
        <v>164</v>
      </c>
      <c r="F45" s="168">
        <v>30046694</v>
      </c>
      <c r="G45" s="182" t="s">
        <v>165</v>
      </c>
      <c r="H45" s="172">
        <v>1.3</v>
      </c>
    </row>
    <row r="46" spans="2:8" x14ac:dyDescent="0.2">
      <c r="B46" s="181">
        <v>2</v>
      </c>
      <c r="C46" s="168" t="s">
        <v>236</v>
      </c>
      <c r="D46" s="168">
        <v>3104446</v>
      </c>
      <c r="E46" s="182" t="s">
        <v>237</v>
      </c>
      <c r="F46" s="168">
        <v>30501939</v>
      </c>
      <c r="G46" s="182" t="s">
        <v>238</v>
      </c>
      <c r="H46" s="172">
        <f>H45+0.1</f>
        <v>1.4000000000000001</v>
      </c>
    </row>
    <row r="47" spans="2:8" x14ac:dyDescent="0.2">
      <c r="B47" s="49">
        <v>3</v>
      </c>
      <c r="C47" s="151">
        <v>3763</v>
      </c>
      <c r="D47" s="151">
        <v>3098429</v>
      </c>
      <c r="E47" s="102" t="s">
        <v>103</v>
      </c>
      <c r="F47" s="151">
        <v>30501093</v>
      </c>
      <c r="G47" s="102" t="s">
        <v>105</v>
      </c>
      <c r="H47" s="32">
        <f t="shared" ref="H47:H49" si="3">H46+0.1</f>
        <v>1.5000000000000002</v>
      </c>
    </row>
    <row r="48" spans="2:8" x14ac:dyDescent="0.2">
      <c r="B48" s="49">
        <v>4</v>
      </c>
      <c r="C48" s="151">
        <v>3888</v>
      </c>
      <c r="D48" s="151">
        <v>3096893</v>
      </c>
      <c r="E48" s="102" t="s">
        <v>256</v>
      </c>
      <c r="F48" s="151">
        <v>30501419</v>
      </c>
      <c r="G48" s="102" t="s">
        <v>257</v>
      </c>
      <c r="H48" s="32">
        <v>2</v>
      </c>
    </row>
    <row r="49" spans="2:8" x14ac:dyDescent="0.2">
      <c r="B49" s="50" t="s">
        <v>27</v>
      </c>
      <c r="C49" s="38"/>
      <c r="D49" s="38"/>
      <c r="E49" s="39"/>
      <c r="F49" s="38"/>
      <c r="G49" s="39"/>
      <c r="H49" s="51">
        <f t="shared" si="3"/>
        <v>2.1</v>
      </c>
    </row>
  </sheetData>
  <conditionalFormatting sqref="C38:G38 C45:G45 C48:G48 C17:G21 C23:G29">
    <cfRule type="cellIs" dxfId="6" priority="8" operator="equal">
      <formula>0</formula>
    </cfRule>
  </conditionalFormatting>
  <conditionalFormatting sqref="C39:G40">
    <cfRule type="cellIs" dxfId="5" priority="5" operator="equal">
      <formula>0</formula>
    </cfRule>
  </conditionalFormatting>
  <conditionalFormatting sqref="C35:G35">
    <cfRule type="cellIs" dxfId="4" priority="6" operator="equal">
      <formula>0</formula>
    </cfRule>
  </conditionalFormatting>
  <conditionalFormatting sqref="C34:G34">
    <cfRule type="cellIs" dxfId="3" priority="4" operator="equal">
      <formula>0</formula>
    </cfRule>
  </conditionalFormatting>
  <conditionalFormatting sqref="C37:G37">
    <cfRule type="cellIs" dxfId="2" priority="3" operator="equal">
      <formula>0</formula>
    </cfRule>
  </conditionalFormatting>
  <conditionalFormatting sqref="C46:G46">
    <cfRule type="cellIs" dxfId="1" priority="2" operator="equal">
      <formula>0</formula>
    </cfRule>
  </conditionalFormatting>
  <conditionalFormatting sqref="C47:G47">
    <cfRule type="cellIs" dxfId="0" priority="1" operator="equal">
      <formula>0</formula>
    </cfRule>
  </conditionalFormatting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78"/>
  <sheetViews>
    <sheetView showGridLines="0" view="pageBreakPreview" zoomScale="80" zoomScaleNormal="70" zoomScaleSheetLayoutView="80" workbookViewId="0">
      <selection activeCell="AD52" sqref="AD52"/>
    </sheetView>
  </sheetViews>
  <sheetFormatPr defaultColWidth="6.7109375" defaultRowHeight="12.75" x14ac:dyDescent="0.2"/>
  <cols>
    <col min="1" max="1" width="9.85546875" style="22" customWidth="1"/>
    <col min="2" max="6" width="6.7109375" style="22"/>
    <col min="7" max="7" width="6.7109375" style="47"/>
    <col min="8" max="13" width="6.7109375" style="22"/>
    <col min="14" max="14" width="8.140625" style="22" customWidth="1"/>
    <col min="15" max="15" width="7.140625" style="22" bestFit="1" customWidth="1"/>
    <col min="16" max="16384" width="6.7109375" style="22"/>
  </cols>
  <sheetData>
    <row r="2" spans="1:28" x14ac:dyDescent="0.2">
      <c r="B2" s="9" t="s">
        <v>3</v>
      </c>
      <c r="C2" s="6"/>
      <c r="D2" s="6"/>
      <c r="E2" s="6"/>
      <c r="F2" s="6"/>
      <c r="G2" s="4"/>
      <c r="H2" s="6"/>
      <c r="I2" s="6"/>
      <c r="J2" s="6"/>
      <c r="K2" s="6"/>
      <c r="L2" s="6"/>
      <c r="M2" s="6"/>
      <c r="N2" s="6"/>
      <c r="O2" s="6"/>
    </row>
    <row r="3" spans="1:28" x14ac:dyDescent="0.2">
      <c r="B3" s="21"/>
      <c r="C3" s="21"/>
      <c r="D3" s="1"/>
      <c r="E3" s="1"/>
      <c r="F3" s="1"/>
      <c r="G3" s="2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"/>
      <c r="T3" s="1"/>
      <c r="U3" s="1"/>
      <c r="V3" s="24"/>
      <c r="W3" s="24"/>
    </row>
    <row r="4" spans="1:28" x14ac:dyDescent="0.2">
      <c r="A4" s="24"/>
      <c r="B4" s="7"/>
      <c r="C4" s="8"/>
      <c r="D4" s="24"/>
      <c r="E4" s="24"/>
      <c r="F4" s="24"/>
      <c r="G4" s="4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V4" s="24"/>
      <c r="W4" s="24"/>
    </row>
    <row r="5" spans="1:28" x14ac:dyDescent="0.2">
      <c r="A5" s="24"/>
      <c r="B5" s="253" t="s">
        <v>25</v>
      </c>
      <c r="C5" s="254"/>
      <c r="D5" s="255" t="s">
        <v>24</v>
      </c>
      <c r="E5" s="254"/>
      <c r="F5" s="254"/>
      <c r="G5" s="93" t="s">
        <v>58</v>
      </c>
      <c r="H5" s="26">
        <v>2.2000000000000002</v>
      </c>
      <c r="I5" s="18">
        <v>2.2999999999999998</v>
      </c>
      <c r="J5" s="17">
        <v>5.2</v>
      </c>
      <c r="K5" s="18">
        <v>5.3</v>
      </c>
      <c r="L5" s="17" t="s">
        <v>40</v>
      </c>
      <c r="M5" s="17" t="s">
        <v>20</v>
      </c>
      <c r="N5" s="18" t="s">
        <v>21</v>
      </c>
      <c r="O5" s="25" t="s">
        <v>22</v>
      </c>
      <c r="P5" s="256" t="s">
        <v>23</v>
      </c>
      <c r="Q5" s="235"/>
      <c r="R5" s="256" t="s">
        <v>28</v>
      </c>
      <c r="S5" s="235"/>
      <c r="T5" s="256" t="s">
        <v>27</v>
      </c>
      <c r="U5" s="235"/>
      <c r="V5" s="19"/>
      <c r="W5" s="24"/>
    </row>
    <row r="6" spans="1:28" x14ac:dyDescent="0.2">
      <c r="A6" s="24"/>
      <c r="B6" s="118" t="s">
        <v>80</v>
      </c>
      <c r="C6" s="119"/>
      <c r="D6" s="245" t="s">
        <v>291</v>
      </c>
      <c r="E6" s="245"/>
      <c r="F6" s="245"/>
      <c r="G6" s="27"/>
      <c r="H6" s="27">
        <f>C50</f>
        <v>28</v>
      </c>
      <c r="I6" s="14"/>
      <c r="J6" s="15">
        <f>C65</f>
        <v>7</v>
      </c>
      <c r="K6" s="14"/>
      <c r="L6" s="15"/>
      <c r="M6" s="15"/>
      <c r="N6" s="14"/>
      <c r="O6" s="15"/>
      <c r="P6" s="246">
        <f>SUM(H6:O6)</f>
        <v>35</v>
      </c>
      <c r="Q6" s="247"/>
      <c r="R6" s="248">
        <f>F21</f>
        <v>8.3000000000000007</v>
      </c>
      <c r="S6" s="247"/>
      <c r="T6" s="248">
        <f>F66</f>
        <v>2.2600000000000002</v>
      </c>
      <c r="U6" s="249"/>
      <c r="V6" s="8"/>
      <c r="W6" s="24"/>
    </row>
    <row r="7" spans="1:28" x14ac:dyDescent="0.2">
      <c r="A7" s="24"/>
      <c r="B7" s="136" t="s">
        <v>81</v>
      </c>
      <c r="C7" s="137"/>
      <c r="D7" s="245" t="s">
        <v>292</v>
      </c>
      <c r="E7" s="244"/>
      <c r="F7" s="244"/>
      <c r="G7" s="27"/>
      <c r="H7" s="27">
        <f>C50</f>
        <v>28</v>
      </c>
      <c r="I7" s="14"/>
      <c r="J7" s="15">
        <f>C65</f>
        <v>7</v>
      </c>
      <c r="K7" s="14"/>
      <c r="L7" s="15"/>
      <c r="M7" s="15"/>
      <c r="N7" s="14"/>
      <c r="O7" s="15"/>
      <c r="P7" s="246">
        <f>SUM(H7:O7)</f>
        <v>35</v>
      </c>
      <c r="Q7" s="247"/>
      <c r="R7" s="248">
        <f>F21</f>
        <v>8.3000000000000007</v>
      </c>
      <c r="S7" s="247"/>
      <c r="T7" s="248">
        <f>F66</f>
        <v>2.2600000000000002</v>
      </c>
      <c r="U7" s="249"/>
      <c r="V7" s="8"/>
      <c r="W7" s="24"/>
    </row>
    <row r="8" spans="1:28" x14ac:dyDescent="0.2">
      <c r="A8" s="24"/>
      <c r="B8" s="136" t="s">
        <v>82</v>
      </c>
      <c r="C8" s="137"/>
      <c r="D8" s="245" t="s">
        <v>285</v>
      </c>
      <c r="E8" s="244"/>
      <c r="F8" s="244"/>
      <c r="G8" s="27"/>
      <c r="H8" s="27"/>
      <c r="I8" s="14">
        <f>S50</f>
        <v>28</v>
      </c>
      <c r="J8" s="15"/>
      <c r="K8" s="14">
        <f>T65</f>
        <v>7</v>
      </c>
      <c r="L8" s="15"/>
      <c r="M8" s="15"/>
      <c r="N8" s="14"/>
      <c r="O8" s="15"/>
      <c r="P8" s="246">
        <f t="shared" ref="P8:P11" si="0">SUM(H8:O8)</f>
        <v>35</v>
      </c>
      <c r="Q8" s="247"/>
      <c r="R8" s="248">
        <f>V21</f>
        <v>9</v>
      </c>
      <c r="S8" s="247"/>
      <c r="T8" s="248">
        <f>W66</f>
        <v>2.5600000000000005</v>
      </c>
      <c r="U8" s="249"/>
      <c r="V8" s="8"/>
      <c r="W8" s="24"/>
    </row>
    <row r="9" spans="1:28" x14ac:dyDescent="0.2">
      <c r="A9" s="24"/>
      <c r="B9" s="136" t="s">
        <v>83</v>
      </c>
      <c r="C9" s="137"/>
      <c r="D9" s="245" t="s">
        <v>293</v>
      </c>
      <c r="E9" s="244"/>
      <c r="F9" s="244"/>
      <c r="G9" s="27"/>
      <c r="H9" s="27"/>
      <c r="I9" s="14">
        <f>S50</f>
        <v>28</v>
      </c>
      <c r="J9" s="86"/>
      <c r="K9" s="14">
        <f>T65</f>
        <v>7</v>
      </c>
      <c r="L9" s="15"/>
      <c r="M9" s="15"/>
      <c r="N9" s="14"/>
      <c r="O9" s="15"/>
      <c r="P9" s="246">
        <f t="shared" si="0"/>
        <v>35</v>
      </c>
      <c r="Q9" s="247"/>
      <c r="R9" s="248">
        <f>V21</f>
        <v>9</v>
      </c>
      <c r="S9" s="247"/>
      <c r="T9" s="248">
        <f>W66</f>
        <v>2.5600000000000005</v>
      </c>
      <c r="U9" s="249"/>
      <c r="V9" s="8"/>
      <c r="W9" s="24"/>
    </row>
    <row r="10" spans="1:28" x14ac:dyDescent="0.2">
      <c r="A10" s="24"/>
      <c r="B10" s="136" t="s">
        <v>84</v>
      </c>
      <c r="C10" s="137"/>
      <c r="D10" s="245" t="s">
        <v>294</v>
      </c>
      <c r="E10" s="244"/>
      <c r="F10" s="244"/>
      <c r="G10" s="27"/>
      <c r="H10" s="27"/>
      <c r="I10" s="14"/>
      <c r="J10" s="15"/>
      <c r="K10" s="14"/>
      <c r="L10" s="15">
        <f>K69</f>
        <v>2</v>
      </c>
      <c r="M10" s="15">
        <f>K35</f>
        <v>14</v>
      </c>
      <c r="N10" s="14">
        <f>K47</f>
        <v>7</v>
      </c>
      <c r="O10" s="15">
        <f>K62</f>
        <v>4</v>
      </c>
      <c r="P10" s="246">
        <f t="shared" si="0"/>
        <v>27</v>
      </c>
      <c r="Q10" s="247"/>
      <c r="R10" s="248">
        <f>N21</f>
        <v>8.3000000000000007</v>
      </c>
      <c r="S10" s="247"/>
      <c r="T10" s="248">
        <f>N70</f>
        <v>2.5</v>
      </c>
      <c r="U10" s="249"/>
      <c r="V10" s="8"/>
      <c r="W10" s="24"/>
    </row>
    <row r="11" spans="1:28" x14ac:dyDescent="0.2">
      <c r="A11" s="24"/>
      <c r="B11" s="136" t="s">
        <v>85</v>
      </c>
      <c r="C11" s="137"/>
      <c r="D11" s="262" t="s">
        <v>295</v>
      </c>
      <c r="E11" s="263"/>
      <c r="F11" s="264"/>
      <c r="G11" s="27"/>
      <c r="H11" s="27"/>
      <c r="I11" s="14"/>
      <c r="J11" s="15"/>
      <c r="K11" s="14"/>
      <c r="L11" s="15">
        <f>L10</f>
        <v>2</v>
      </c>
      <c r="M11" s="111">
        <f t="shared" ref="M11:O11" si="1">M10</f>
        <v>14</v>
      </c>
      <c r="N11" s="111">
        <f t="shared" si="1"/>
        <v>7</v>
      </c>
      <c r="O11" s="193">
        <f t="shared" si="1"/>
        <v>4</v>
      </c>
      <c r="P11" s="259">
        <f t="shared" si="0"/>
        <v>27</v>
      </c>
      <c r="Q11" s="260"/>
      <c r="R11" s="261">
        <f>N21</f>
        <v>8.3000000000000007</v>
      </c>
      <c r="S11" s="247"/>
      <c r="T11" s="248">
        <f>N70</f>
        <v>2.5</v>
      </c>
      <c r="U11" s="249"/>
      <c r="V11" s="8"/>
      <c r="W11" s="24"/>
    </row>
    <row r="12" spans="1:28" s="110" customFormat="1" x14ac:dyDescent="0.2">
      <c r="A12" s="113"/>
      <c r="B12" s="120"/>
      <c r="C12" s="120"/>
      <c r="D12" s="121"/>
      <c r="E12" s="121"/>
      <c r="F12" s="121"/>
      <c r="G12" s="114"/>
      <c r="H12" s="114"/>
      <c r="I12" s="114"/>
      <c r="J12" s="114"/>
      <c r="K12" s="114"/>
      <c r="L12" s="114"/>
      <c r="M12" s="114"/>
      <c r="N12" s="114"/>
      <c r="O12" s="192"/>
      <c r="P12" s="265">
        <f>SUM(P6:Q11)</f>
        <v>194</v>
      </c>
      <c r="Q12" s="266"/>
      <c r="R12" s="194"/>
      <c r="S12" s="113"/>
      <c r="T12" s="116"/>
      <c r="U12" s="113"/>
      <c r="V12" s="114"/>
      <c r="W12" s="113"/>
    </row>
    <row r="13" spans="1:28" s="173" customFormat="1" x14ac:dyDescent="0.2">
      <c r="A13" s="177"/>
      <c r="B13" s="120"/>
      <c r="C13" s="120"/>
      <c r="D13" s="121"/>
      <c r="E13" s="121"/>
      <c r="F13" s="121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77"/>
      <c r="R13" s="116"/>
      <c r="S13" s="177"/>
      <c r="T13" s="116"/>
      <c r="U13" s="177"/>
      <c r="V13" s="180"/>
      <c r="W13" s="177"/>
    </row>
    <row r="14" spans="1:28" s="173" customFormat="1" x14ac:dyDescent="0.2">
      <c r="A14" s="177"/>
      <c r="B14" s="120"/>
      <c r="C14" s="120"/>
      <c r="D14" s="121"/>
      <c r="E14" s="121"/>
      <c r="F14" s="121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77"/>
      <c r="R14" s="116"/>
      <c r="S14" s="177"/>
      <c r="T14" s="116"/>
      <c r="U14" s="177"/>
      <c r="V14" s="180"/>
      <c r="W14" s="177"/>
    </row>
    <row r="15" spans="1:28" x14ac:dyDescent="0.2">
      <c r="B15" s="6"/>
      <c r="C15" s="6"/>
      <c r="J15" s="6"/>
      <c r="K15" s="6"/>
      <c r="L15" s="6"/>
      <c r="M15" s="4"/>
      <c r="N15" s="4"/>
      <c r="O15" s="180"/>
      <c r="P15" s="180"/>
      <c r="Q15" s="180"/>
      <c r="R15" s="180"/>
      <c r="S15" s="4"/>
      <c r="T15" s="4"/>
      <c r="U15" s="4"/>
      <c r="V15" s="4"/>
      <c r="W15" s="4"/>
      <c r="X15" s="4"/>
      <c r="Y15" s="4"/>
      <c r="Z15" s="4"/>
      <c r="AA15" s="6"/>
      <c r="AB15" s="6"/>
    </row>
    <row r="16" spans="1:28" x14ac:dyDescent="0.2">
      <c r="B16" s="257" t="s">
        <v>51</v>
      </c>
      <c r="C16" s="257"/>
      <c r="D16" s="257"/>
      <c r="E16" s="238"/>
      <c r="F16" s="238"/>
      <c r="G16" s="238"/>
      <c r="H16" s="29"/>
      <c r="I16" s="29"/>
      <c r="J16" s="258" t="s">
        <v>52</v>
      </c>
      <c r="K16" s="258"/>
      <c r="L16" s="258"/>
      <c r="M16" s="239"/>
      <c r="N16" s="239"/>
      <c r="O16" s="239"/>
      <c r="P16" s="9"/>
      <c r="Q16" s="9"/>
      <c r="R16" s="258" t="s">
        <v>53</v>
      </c>
      <c r="S16" s="258"/>
      <c r="T16" s="258"/>
      <c r="U16" s="239"/>
      <c r="V16" s="239"/>
      <c r="W16" s="239"/>
      <c r="X16" s="6"/>
      <c r="Y16" s="6"/>
      <c r="Z16" s="6"/>
      <c r="AA16" s="6"/>
      <c r="AB16" s="6"/>
    </row>
    <row r="17" spans="2:23" x14ac:dyDescent="0.2">
      <c r="B17" s="235"/>
      <c r="C17" s="235"/>
      <c r="D17" s="235"/>
      <c r="E17" s="236"/>
      <c r="F17" s="236"/>
      <c r="G17" s="236"/>
      <c r="J17" s="236"/>
      <c r="K17" s="236"/>
      <c r="L17" s="236"/>
      <c r="M17" s="235"/>
      <c r="N17" s="235"/>
      <c r="O17" s="235"/>
      <c r="R17" s="235"/>
      <c r="S17" s="235"/>
      <c r="T17" s="235"/>
      <c r="U17" s="235"/>
      <c r="V17" s="235"/>
      <c r="W17" s="235"/>
    </row>
    <row r="18" spans="2:23" x14ac:dyDescent="0.2">
      <c r="B18" s="52" t="s">
        <v>36</v>
      </c>
      <c r="C18" s="52"/>
      <c r="D18" s="52"/>
      <c r="E18" s="59"/>
      <c r="F18" s="59"/>
      <c r="G18" s="59"/>
      <c r="H18" s="57"/>
      <c r="I18" s="57"/>
      <c r="J18" s="52" t="s">
        <v>12</v>
      </c>
      <c r="K18" s="52"/>
      <c r="L18" s="52"/>
      <c r="M18" s="59"/>
      <c r="N18" s="59"/>
      <c r="O18" s="59"/>
      <c r="P18" s="57"/>
      <c r="Q18" s="57"/>
      <c r="R18" s="63" t="s">
        <v>37</v>
      </c>
      <c r="S18" s="63"/>
      <c r="T18" s="63"/>
      <c r="U18" s="59"/>
      <c r="V18" s="59"/>
      <c r="W18" s="59"/>
    </row>
    <row r="19" spans="2:23" ht="10.5" customHeight="1" x14ac:dyDescent="0.2">
      <c r="B19" s="53" t="s">
        <v>80</v>
      </c>
      <c r="C19" s="53"/>
      <c r="D19" s="53" t="str">
        <f>D6</f>
        <v>Kerry Blackley</v>
      </c>
      <c r="E19" s="61"/>
      <c r="F19" s="61"/>
      <c r="G19" s="61"/>
      <c r="H19" s="57"/>
      <c r="I19" s="57"/>
      <c r="J19" s="53" t="s">
        <v>84</v>
      </c>
      <c r="K19" s="53"/>
      <c r="L19" s="53" t="str">
        <f>D10</f>
        <v>Linda Gollar Moulds</v>
      </c>
      <c r="M19" s="76"/>
      <c r="O19" s="57"/>
      <c r="P19" s="57"/>
      <c r="Q19" s="57"/>
      <c r="R19" s="57" t="s">
        <v>82</v>
      </c>
      <c r="T19" s="53" t="str">
        <f>D8</f>
        <v>Sheryl Green</v>
      </c>
      <c r="U19" s="53"/>
      <c r="V19" s="57"/>
      <c r="W19" s="57"/>
    </row>
    <row r="20" spans="2:23" ht="13.5" thickBot="1" x14ac:dyDescent="0.25">
      <c r="B20" s="54" t="s">
        <v>81</v>
      </c>
      <c r="C20" s="54"/>
      <c r="D20" s="54" t="str">
        <f>D7</f>
        <v xml:space="preserve">Sue Chandler </v>
      </c>
      <c r="E20" s="60"/>
      <c r="F20" s="60"/>
      <c r="G20" s="60"/>
      <c r="H20" s="57"/>
      <c r="I20" s="57"/>
      <c r="J20" s="54" t="s">
        <v>85</v>
      </c>
      <c r="K20" s="54"/>
      <c r="L20" s="54" t="str">
        <f>D11</f>
        <v>Adam Riess</v>
      </c>
      <c r="M20" s="60"/>
      <c r="N20" s="60"/>
      <c r="O20" s="60"/>
      <c r="P20" s="57"/>
      <c r="Q20" s="57"/>
      <c r="R20" s="60" t="s">
        <v>296</v>
      </c>
      <c r="S20" s="60"/>
      <c r="T20" s="54" t="str">
        <f>D9</f>
        <v>Veronica Stewart</v>
      </c>
      <c r="U20" s="54"/>
      <c r="V20" s="60"/>
      <c r="W20" s="60"/>
    </row>
    <row r="21" spans="2:23" x14ac:dyDescent="0.2">
      <c r="B21" s="55"/>
      <c r="C21" s="55">
        <v>1</v>
      </c>
      <c r="D21" s="55"/>
      <c r="E21" s="62"/>
      <c r="F21" s="62">
        <v>8.3000000000000007</v>
      </c>
      <c r="G21" s="62"/>
      <c r="H21" s="57"/>
      <c r="I21" s="57"/>
      <c r="J21" s="55"/>
      <c r="K21" s="55">
        <v>1</v>
      </c>
      <c r="L21" s="55"/>
      <c r="M21" s="62"/>
      <c r="N21" s="62">
        <v>8.3000000000000007</v>
      </c>
      <c r="O21" s="62"/>
      <c r="P21" s="57"/>
      <c r="Q21" s="57"/>
      <c r="R21" s="55"/>
      <c r="S21" s="55">
        <v>1</v>
      </c>
      <c r="T21" s="55"/>
      <c r="U21" s="62"/>
      <c r="V21" s="62">
        <v>9</v>
      </c>
      <c r="W21" s="62"/>
    </row>
    <row r="22" spans="2:23" x14ac:dyDescent="0.2">
      <c r="B22" s="55"/>
      <c r="C22" s="55">
        <v>2</v>
      </c>
      <c r="D22" s="55"/>
      <c r="E22" s="55"/>
      <c r="F22" s="55">
        <f>F21+0.07</f>
        <v>8.370000000000001</v>
      </c>
      <c r="G22" s="55"/>
      <c r="H22" s="57"/>
      <c r="I22" s="57"/>
      <c r="J22" s="55"/>
      <c r="K22" s="55">
        <v>2</v>
      </c>
      <c r="L22" s="55"/>
      <c r="M22" s="62"/>
      <c r="N22" s="62">
        <f>N21+0.1</f>
        <v>8.4</v>
      </c>
      <c r="O22" s="62"/>
      <c r="P22" s="57"/>
      <c r="Q22" s="57"/>
      <c r="R22" s="55"/>
      <c r="S22" s="55">
        <v>2</v>
      </c>
      <c r="T22" s="55"/>
      <c r="U22" s="62"/>
      <c r="V22" s="62">
        <f>V21+0.07</f>
        <v>9.07</v>
      </c>
      <c r="W22" s="62"/>
    </row>
    <row r="23" spans="2:23" x14ac:dyDescent="0.2">
      <c r="B23" s="55"/>
      <c r="C23" s="55">
        <v>3</v>
      </c>
      <c r="D23" s="55"/>
      <c r="E23" s="55"/>
      <c r="F23" s="55">
        <f t="shared" ref="F23:F29" si="2">F22+0.07</f>
        <v>8.4400000000000013</v>
      </c>
      <c r="G23" s="55"/>
      <c r="H23" s="57"/>
      <c r="K23" s="112">
        <v>3</v>
      </c>
      <c r="N23" s="62">
        <f t="shared" ref="N23:N27" si="3">N22+0.1</f>
        <v>8.5</v>
      </c>
      <c r="Q23" s="57"/>
      <c r="R23" s="55"/>
      <c r="S23" s="55">
        <v>3</v>
      </c>
      <c r="T23" s="55"/>
      <c r="U23" s="62"/>
      <c r="V23" s="62">
        <f t="shared" ref="V23:V29" si="4">V22+0.07</f>
        <v>9.14</v>
      </c>
      <c r="W23" s="62"/>
    </row>
    <row r="24" spans="2:23" x14ac:dyDescent="0.2">
      <c r="B24" s="55"/>
      <c r="C24" s="55">
        <v>4</v>
      </c>
      <c r="D24" s="55"/>
      <c r="E24" s="55"/>
      <c r="F24" s="55">
        <f t="shared" si="2"/>
        <v>8.5100000000000016</v>
      </c>
      <c r="G24" s="55"/>
      <c r="H24" s="57"/>
      <c r="K24" s="112">
        <v>4</v>
      </c>
      <c r="N24" s="62">
        <v>9</v>
      </c>
      <c r="Q24" s="57"/>
      <c r="R24" s="55"/>
      <c r="S24" s="55">
        <v>4</v>
      </c>
      <c r="T24" s="55"/>
      <c r="U24" s="62"/>
      <c r="V24" s="62">
        <f t="shared" si="4"/>
        <v>9.2100000000000009</v>
      </c>
      <c r="W24" s="62"/>
    </row>
    <row r="25" spans="2:23" x14ac:dyDescent="0.2">
      <c r="B25" s="55"/>
      <c r="C25" s="55">
        <v>5</v>
      </c>
      <c r="D25" s="55"/>
      <c r="E25" s="55"/>
      <c r="F25" s="55">
        <f t="shared" si="2"/>
        <v>8.5800000000000018</v>
      </c>
      <c r="G25" s="55"/>
      <c r="H25" s="57"/>
      <c r="I25" s="57"/>
      <c r="K25" s="176">
        <v>5</v>
      </c>
      <c r="N25" s="62">
        <f t="shared" si="3"/>
        <v>9.1</v>
      </c>
      <c r="P25" s="57"/>
      <c r="Q25" s="57"/>
      <c r="R25" s="55"/>
      <c r="S25" s="55">
        <v>5</v>
      </c>
      <c r="T25" s="55"/>
      <c r="U25" s="62"/>
      <c r="V25" s="62">
        <f t="shared" si="4"/>
        <v>9.2800000000000011</v>
      </c>
      <c r="W25" s="62"/>
    </row>
    <row r="26" spans="2:23" x14ac:dyDescent="0.2">
      <c r="B26" s="55"/>
      <c r="C26" s="55">
        <v>6</v>
      </c>
      <c r="D26" s="55"/>
      <c r="E26" s="55"/>
      <c r="F26" s="55">
        <v>9.0500000000000007</v>
      </c>
      <c r="G26" s="55"/>
      <c r="H26" s="57"/>
      <c r="I26" s="57"/>
      <c r="J26" s="55"/>
      <c r="K26" s="176">
        <v>6</v>
      </c>
      <c r="L26" s="55"/>
      <c r="M26" s="62"/>
      <c r="N26" s="62">
        <f t="shared" si="3"/>
        <v>9.1999999999999993</v>
      </c>
      <c r="O26" s="62"/>
      <c r="P26" s="57"/>
      <c r="Q26" s="57"/>
      <c r="R26" s="55"/>
      <c r="S26" s="55">
        <v>6</v>
      </c>
      <c r="T26" s="55"/>
      <c r="U26" s="62"/>
      <c r="V26" s="62">
        <f t="shared" si="4"/>
        <v>9.3500000000000014</v>
      </c>
      <c r="W26" s="62"/>
    </row>
    <row r="27" spans="2:23" x14ac:dyDescent="0.2">
      <c r="B27" s="55"/>
      <c r="C27" s="55">
        <v>7</v>
      </c>
      <c r="D27" s="55"/>
      <c r="E27" s="55"/>
      <c r="F27" s="55">
        <f t="shared" si="2"/>
        <v>9.120000000000001</v>
      </c>
      <c r="G27" s="55"/>
      <c r="H27" s="57"/>
      <c r="I27" s="57"/>
      <c r="K27" s="176">
        <v>7</v>
      </c>
      <c r="N27" s="62">
        <f t="shared" si="3"/>
        <v>9.2999999999999989</v>
      </c>
      <c r="P27" s="57"/>
      <c r="Q27" s="57"/>
      <c r="R27" s="55"/>
      <c r="S27" s="55">
        <v>7</v>
      </c>
      <c r="T27" s="55"/>
      <c r="U27" s="62"/>
      <c r="V27" s="62">
        <f t="shared" si="4"/>
        <v>9.4200000000000017</v>
      </c>
      <c r="W27" s="62"/>
    </row>
    <row r="28" spans="2:23" x14ac:dyDescent="0.2">
      <c r="B28" s="55"/>
      <c r="C28" s="55">
        <v>8</v>
      </c>
      <c r="D28" s="55"/>
      <c r="E28" s="55"/>
      <c r="F28" s="55">
        <f t="shared" si="2"/>
        <v>9.1900000000000013</v>
      </c>
      <c r="G28" s="55"/>
      <c r="H28" s="57"/>
      <c r="I28" s="57"/>
      <c r="J28" s="1"/>
      <c r="K28" s="28" t="s">
        <v>2</v>
      </c>
      <c r="L28" s="1"/>
      <c r="M28" s="1"/>
      <c r="N28" s="3"/>
      <c r="O28" s="2"/>
      <c r="P28" s="57"/>
      <c r="Q28" s="57"/>
      <c r="R28" s="55"/>
      <c r="S28" s="55">
        <v>8</v>
      </c>
      <c r="T28" s="55"/>
      <c r="U28" s="62"/>
      <c r="V28" s="62">
        <f t="shared" si="4"/>
        <v>9.490000000000002</v>
      </c>
      <c r="W28" s="62"/>
    </row>
    <row r="29" spans="2:23" x14ac:dyDescent="0.2">
      <c r="B29" s="55"/>
      <c r="C29" s="55">
        <v>9</v>
      </c>
      <c r="D29" s="55"/>
      <c r="E29" s="55"/>
      <c r="F29" s="55">
        <f t="shared" si="2"/>
        <v>9.2600000000000016</v>
      </c>
      <c r="G29" s="55"/>
      <c r="H29" s="57"/>
      <c r="I29" s="57"/>
      <c r="K29" s="176">
        <v>8</v>
      </c>
      <c r="N29" s="62">
        <v>10</v>
      </c>
      <c r="P29" s="57"/>
      <c r="Q29" s="57"/>
      <c r="R29" s="55"/>
      <c r="S29" s="55">
        <v>9</v>
      </c>
      <c r="T29" s="55"/>
      <c r="U29" s="62"/>
      <c r="V29" s="62">
        <f t="shared" si="4"/>
        <v>9.5600000000000023</v>
      </c>
      <c r="W29" s="62"/>
    </row>
    <row r="30" spans="2:23" x14ac:dyDescent="0.2">
      <c r="B30" s="1"/>
      <c r="C30" s="28" t="s">
        <v>2</v>
      </c>
      <c r="D30" s="1"/>
      <c r="E30" s="1"/>
      <c r="F30" s="3"/>
      <c r="G30" s="2"/>
      <c r="H30" s="57"/>
      <c r="I30" s="57"/>
      <c r="K30" s="176">
        <v>9</v>
      </c>
      <c r="N30" s="62">
        <f>N29+0.1</f>
        <v>10.1</v>
      </c>
      <c r="P30" s="57"/>
      <c r="Q30" s="57"/>
      <c r="R30" s="1"/>
      <c r="S30" s="28" t="s">
        <v>2</v>
      </c>
      <c r="T30" s="1"/>
      <c r="U30" s="1"/>
      <c r="V30" s="3"/>
      <c r="W30" s="2"/>
    </row>
    <row r="31" spans="2:23" x14ac:dyDescent="0.2">
      <c r="C31" s="55">
        <v>10</v>
      </c>
      <c r="D31" s="55"/>
      <c r="E31" s="55"/>
      <c r="F31" s="62">
        <v>10</v>
      </c>
      <c r="H31" s="57"/>
      <c r="I31" s="57"/>
      <c r="K31" s="176">
        <v>10</v>
      </c>
      <c r="N31" s="62">
        <f t="shared" ref="N31:N36" si="5">N30+0.1</f>
        <v>10.199999999999999</v>
      </c>
      <c r="P31" s="57"/>
      <c r="Q31" s="57"/>
      <c r="R31" s="55"/>
      <c r="S31" s="55">
        <v>10</v>
      </c>
      <c r="T31" s="55"/>
      <c r="U31" s="62"/>
      <c r="V31" s="62">
        <v>10.3</v>
      </c>
      <c r="W31" s="62"/>
    </row>
    <row r="32" spans="2:23" x14ac:dyDescent="0.2">
      <c r="B32" s="55"/>
      <c r="C32" s="55">
        <v>11</v>
      </c>
      <c r="D32" s="55"/>
      <c r="E32" s="62"/>
      <c r="F32" s="62">
        <f>F31+0.07</f>
        <v>10.07</v>
      </c>
      <c r="G32" s="62"/>
      <c r="H32" s="57"/>
      <c r="I32" s="57"/>
      <c r="K32" s="176">
        <v>11</v>
      </c>
      <c r="N32" s="62">
        <f t="shared" si="5"/>
        <v>10.299999999999999</v>
      </c>
      <c r="P32" s="57"/>
      <c r="Q32" s="57"/>
      <c r="R32" s="55"/>
      <c r="S32" s="55">
        <v>11</v>
      </c>
      <c r="T32" s="55"/>
      <c r="U32" s="62"/>
      <c r="V32" s="62">
        <f>V31+0.07</f>
        <v>10.370000000000001</v>
      </c>
      <c r="W32" s="62"/>
    </row>
    <row r="33" spans="2:24" x14ac:dyDescent="0.2">
      <c r="B33" s="55"/>
      <c r="C33" s="55">
        <v>12</v>
      </c>
      <c r="D33" s="55"/>
      <c r="E33" s="55"/>
      <c r="F33" s="62">
        <f t="shared" ref="F33:F39" si="6">F32+0.07</f>
        <v>10.14</v>
      </c>
      <c r="G33" s="55"/>
      <c r="H33" s="57"/>
      <c r="I33" s="6"/>
      <c r="K33" s="176">
        <v>12</v>
      </c>
      <c r="N33" s="62">
        <f t="shared" si="5"/>
        <v>10.399999999999999</v>
      </c>
      <c r="P33" s="57"/>
      <c r="Q33" s="57"/>
      <c r="R33" s="56"/>
      <c r="S33" s="55">
        <v>12</v>
      </c>
      <c r="T33" s="55"/>
      <c r="U33" s="62"/>
      <c r="V33" s="62">
        <f t="shared" ref="V33:V39" si="7">V32+0.07</f>
        <v>10.440000000000001</v>
      </c>
      <c r="W33" s="62"/>
    </row>
    <row r="34" spans="2:24" x14ac:dyDescent="0.2">
      <c r="B34" s="56"/>
      <c r="C34" s="55">
        <v>13</v>
      </c>
      <c r="D34" s="55"/>
      <c r="E34" s="62"/>
      <c r="F34" s="62">
        <f t="shared" si="6"/>
        <v>10.210000000000001</v>
      </c>
      <c r="G34" s="4"/>
      <c r="H34" s="57"/>
      <c r="I34" s="6"/>
      <c r="K34" s="176">
        <v>13</v>
      </c>
      <c r="N34" s="62">
        <f t="shared" si="5"/>
        <v>10.499999999999998</v>
      </c>
      <c r="P34" s="57"/>
      <c r="Q34" s="57"/>
      <c r="R34" s="55"/>
      <c r="S34" s="55">
        <v>13</v>
      </c>
      <c r="T34" s="55"/>
      <c r="U34" s="62"/>
      <c r="V34" s="62">
        <f t="shared" si="7"/>
        <v>10.510000000000002</v>
      </c>
      <c r="W34" s="62"/>
    </row>
    <row r="35" spans="2:24" x14ac:dyDescent="0.2">
      <c r="B35" s="55"/>
      <c r="C35" s="55">
        <v>14</v>
      </c>
      <c r="D35" s="55"/>
      <c r="E35" s="55"/>
      <c r="F35" s="62">
        <f t="shared" si="6"/>
        <v>10.280000000000001</v>
      </c>
      <c r="G35" s="62"/>
      <c r="H35" s="57"/>
      <c r="I35" s="11"/>
      <c r="K35" s="176">
        <v>14</v>
      </c>
      <c r="N35" s="62">
        <v>11</v>
      </c>
      <c r="P35" s="57"/>
      <c r="Q35" s="57"/>
      <c r="R35" s="55"/>
      <c r="S35" s="55">
        <v>14</v>
      </c>
      <c r="T35" s="55"/>
      <c r="U35" s="62"/>
      <c r="V35" s="62">
        <f t="shared" si="7"/>
        <v>10.580000000000002</v>
      </c>
      <c r="W35" s="62"/>
    </row>
    <row r="36" spans="2:24" x14ac:dyDescent="0.2">
      <c r="B36" s="55"/>
      <c r="C36" s="55">
        <v>15</v>
      </c>
      <c r="D36" s="55"/>
      <c r="E36" s="55"/>
      <c r="F36" s="62">
        <f t="shared" si="6"/>
        <v>10.350000000000001</v>
      </c>
      <c r="G36" s="55"/>
      <c r="H36" s="57"/>
      <c r="I36" s="6"/>
      <c r="J36" s="1"/>
      <c r="K36" s="58" t="s">
        <v>27</v>
      </c>
      <c r="L36" s="67"/>
      <c r="M36" s="1"/>
      <c r="N36" s="67">
        <f t="shared" si="5"/>
        <v>11.1</v>
      </c>
      <c r="O36" s="1"/>
      <c r="P36" s="57"/>
      <c r="Q36" s="57"/>
      <c r="R36" s="55"/>
      <c r="S36" s="55">
        <v>15</v>
      </c>
      <c r="T36" s="55"/>
      <c r="U36" s="62"/>
      <c r="V36" s="62">
        <v>11.05</v>
      </c>
      <c r="W36" s="62"/>
    </row>
    <row r="37" spans="2:24" x14ac:dyDescent="0.2">
      <c r="B37" s="55"/>
      <c r="C37" s="55">
        <v>16</v>
      </c>
      <c r="D37" s="55"/>
      <c r="E37" s="55"/>
      <c r="F37" s="62">
        <f t="shared" si="6"/>
        <v>10.420000000000002</v>
      </c>
      <c r="G37" s="55"/>
      <c r="H37" s="57"/>
      <c r="I37" s="6"/>
      <c r="P37" s="57"/>
      <c r="Q37" s="57"/>
      <c r="R37" s="55"/>
      <c r="S37" s="55">
        <v>16</v>
      </c>
      <c r="T37" s="55"/>
      <c r="U37" s="62"/>
      <c r="V37" s="62">
        <f t="shared" si="7"/>
        <v>11.120000000000001</v>
      </c>
      <c r="W37" s="62"/>
    </row>
    <row r="38" spans="2:24" x14ac:dyDescent="0.2">
      <c r="B38" s="55"/>
      <c r="C38" s="55">
        <v>17</v>
      </c>
      <c r="D38" s="55"/>
      <c r="E38" s="55"/>
      <c r="F38" s="62">
        <f t="shared" si="6"/>
        <v>10.490000000000002</v>
      </c>
      <c r="G38" s="55"/>
      <c r="H38" s="57"/>
      <c r="I38" s="57"/>
      <c r="J38" s="52" t="s">
        <v>13</v>
      </c>
      <c r="K38" s="52"/>
      <c r="L38" s="52"/>
      <c r="M38" s="59"/>
      <c r="N38" s="59"/>
      <c r="O38" s="59"/>
      <c r="P38" s="57"/>
      <c r="Q38" s="57"/>
      <c r="R38" s="55"/>
      <c r="S38" s="55">
        <v>17</v>
      </c>
      <c r="T38" s="55"/>
      <c r="U38" s="62"/>
      <c r="V38" s="62">
        <f t="shared" si="7"/>
        <v>11.190000000000001</v>
      </c>
      <c r="W38" s="62"/>
    </row>
    <row r="39" spans="2:24" x14ac:dyDescent="0.2">
      <c r="B39" s="55"/>
      <c r="C39" s="55">
        <v>18</v>
      </c>
      <c r="D39" s="55"/>
      <c r="E39" s="55"/>
      <c r="F39" s="62">
        <f t="shared" si="6"/>
        <v>10.560000000000002</v>
      </c>
      <c r="G39" s="55"/>
      <c r="H39" s="57"/>
      <c r="I39" s="57"/>
      <c r="J39" s="53" t="s">
        <v>84</v>
      </c>
      <c r="K39" s="65"/>
      <c r="L39" s="65" t="str">
        <f>D10</f>
        <v>Linda Gollar Moulds</v>
      </c>
      <c r="M39" s="57"/>
      <c r="N39" s="57"/>
      <c r="O39" s="57"/>
      <c r="P39" s="57"/>
      <c r="Q39" s="57"/>
      <c r="R39" s="55"/>
      <c r="S39" s="55">
        <v>18</v>
      </c>
      <c r="T39" s="55"/>
      <c r="U39" s="62"/>
      <c r="V39" s="62">
        <f t="shared" si="7"/>
        <v>11.260000000000002</v>
      </c>
      <c r="W39" s="62"/>
    </row>
    <row r="40" spans="2:24" ht="13.5" thickBot="1" x14ac:dyDescent="0.25">
      <c r="B40" s="1"/>
      <c r="C40" s="28" t="s">
        <v>2</v>
      </c>
      <c r="D40" s="1"/>
      <c r="E40" s="1"/>
      <c r="F40" s="3"/>
      <c r="G40" s="2"/>
      <c r="H40" s="57"/>
      <c r="I40" s="57"/>
      <c r="J40" s="54" t="s">
        <v>85</v>
      </c>
      <c r="K40" s="54"/>
      <c r="L40" s="54" t="str">
        <f>D11</f>
        <v>Adam Riess</v>
      </c>
      <c r="M40" s="60"/>
      <c r="N40" s="60"/>
      <c r="O40" s="60"/>
      <c r="P40" s="57"/>
      <c r="Q40" s="57"/>
      <c r="R40" s="1"/>
      <c r="S40" s="28" t="s">
        <v>2</v>
      </c>
      <c r="T40" s="1"/>
      <c r="U40" s="1"/>
      <c r="V40" s="3"/>
      <c r="W40" s="2"/>
    </row>
    <row r="41" spans="2:24" x14ac:dyDescent="0.2">
      <c r="B41" s="55"/>
      <c r="C41" s="55">
        <v>19</v>
      </c>
      <c r="D41" s="55"/>
      <c r="E41" s="55"/>
      <c r="F41" s="62">
        <v>11.3</v>
      </c>
      <c r="G41" s="55"/>
      <c r="H41" s="57"/>
      <c r="I41" s="57"/>
      <c r="J41" s="68"/>
      <c r="K41" s="68">
        <v>1</v>
      </c>
      <c r="L41" s="68"/>
      <c r="M41" s="69"/>
      <c r="N41" s="69">
        <v>11.5</v>
      </c>
      <c r="O41" s="69"/>
      <c r="P41" s="57"/>
      <c r="Q41" s="57"/>
      <c r="R41" s="55"/>
      <c r="S41" s="55">
        <v>19</v>
      </c>
      <c r="T41" s="55"/>
      <c r="U41" s="62"/>
      <c r="V41" s="62">
        <v>12</v>
      </c>
      <c r="W41" s="62"/>
    </row>
    <row r="42" spans="2:24" x14ac:dyDescent="0.2">
      <c r="B42" s="55"/>
      <c r="C42" s="55">
        <v>20</v>
      </c>
      <c r="D42" s="55"/>
      <c r="E42" s="55"/>
      <c r="F42" s="55">
        <f t="shared" ref="F42:F51" si="8">F41+0.07</f>
        <v>11.370000000000001</v>
      </c>
      <c r="G42" s="55"/>
      <c r="H42" s="57"/>
      <c r="I42" s="57"/>
      <c r="J42" s="64"/>
      <c r="K42" s="64">
        <v>2</v>
      </c>
      <c r="L42" s="64"/>
      <c r="M42" s="62"/>
      <c r="N42" s="62">
        <v>12</v>
      </c>
      <c r="O42" s="62"/>
      <c r="P42" s="57"/>
      <c r="Q42" s="57"/>
      <c r="R42" s="55"/>
      <c r="S42" s="55">
        <v>20</v>
      </c>
      <c r="T42" s="55"/>
      <c r="U42" s="62"/>
      <c r="V42" s="62">
        <f>V41+0.07</f>
        <v>12.07</v>
      </c>
      <c r="W42" s="62"/>
    </row>
    <row r="43" spans="2:24" x14ac:dyDescent="0.2">
      <c r="B43" s="55"/>
      <c r="C43" s="55">
        <v>21</v>
      </c>
      <c r="D43" s="55"/>
      <c r="E43" s="55"/>
      <c r="F43" s="176">
        <f t="shared" si="8"/>
        <v>11.440000000000001</v>
      </c>
      <c r="G43" s="55"/>
      <c r="H43" s="57"/>
      <c r="I43" s="57"/>
      <c r="J43" s="64"/>
      <c r="K43" s="64">
        <v>3</v>
      </c>
      <c r="L43" s="64"/>
      <c r="M43" s="62"/>
      <c r="N43" s="62">
        <f t="shared" ref="N43:N47" si="9">N42+0.1</f>
        <v>12.1</v>
      </c>
      <c r="O43" s="62"/>
      <c r="Q43" s="57"/>
      <c r="R43" s="55"/>
      <c r="S43" s="55">
        <v>21</v>
      </c>
      <c r="T43" s="55"/>
      <c r="U43" s="62"/>
      <c r="V43" s="62">
        <f t="shared" ref="V43:V51" si="10">V42+0.07</f>
        <v>12.14</v>
      </c>
      <c r="W43" s="62"/>
    </row>
    <row r="44" spans="2:24" x14ac:dyDescent="0.2">
      <c r="B44" s="55"/>
      <c r="C44" s="55">
        <v>22</v>
      </c>
      <c r="D44" s="55"/>
      <c r="E44" s="55"/>
      <c r="F44" s="176">
        <f t="shared" si="8"/>
        <v>11.510000000000002</v>
      </c>
      <c r="G44" s="55"/>
      <c r="H44" s="57"/>
      <c r="I44" s="57"/>
      <c r="J44" s="64"/>
      <c r="K44" s="64">
        <v>4</v>
      </c>
      <c r="L44" s="64"/>
      <c r="M44" s="62"/>
      <c r="N44" s="62">
        <f t="shared" si="9"/>
        <v>12.2</v>
      </c>
      <c r="O44" s="62"/>
      <c r="Q44" s="57"/>
      <c r="R44" s="55"/>
      <c r="S44" s="55">
        <v>22</v>
      </c>
      <c r="T44" s="55"/>
      <c r="U44" s="62"/>
      <c r="V44" s="62">
        <f t="shared" si="10"/>
        <v>12.21</v>
      </c>
      <c r="W44" s="62"/>
    </row>
    <row r="45" spans="2:24" x14ac:dyDescent="0.2">
      <c r="B45" s="55"/>
      <c r="C45" s="55">
        <v>23</v>
      </c>
      <c r="D45" s="55"/>
      <c r="E45" s="62"/>
      <c r="F45" s="176">
        <f t="shared" si="8"/>
        <v>11.580000000000002</v>
      </c>
      <c r="G45" s="62"/>
      <c r="H45" s="57"/>
      <c r="I45" s="57"/>
      <c r="J45" s="64"/>
      <c r="K45" s="64">
        <v>5</v>
      </c>
      <c r="L45" s="64"/>
      <c r="M45" s="62"/>
      <c r="N45" s="62">
        <f t="shared" si="9"/>
        <v>12.299999999999999</v>
      </c>
      <c r="O45" s="62"/>
      <c r="Q45" s="57"/>
      <c r="R45" s="55"/>
      <c r="S45" s="55">
        <v>23</v>
      </c>
      <c r="T45" s="55"/>
      <c r="U45" s="62"/>
      <c r="V45" s="62">
        <f t="shared" si="10"/>
        <v>12.280000000000001</v>
      </c>
      <c r="W45" s="62"/>
    </row>
    <row r="46" spans="2:24" x14ac:dyDescent="0.2">
      <c r="B46" s="55"/>
      <c r="C46" s="55">
        <v>24</v>
      </c>
      <c r="D46" s="55"/>
      <c r="E46" s="55"/>
      <c r="F46" s="176">
        <v>12.05</v>
      </c>
      <c r="G46" s="55"/>
      <c r="H46" s="57"/>
      <c r="I46" s="57"/>
      <c r="K46" s="223">
        <v>6</v>
      </c>
      <c r="N46" s="62">
        <f t="shared" si="9"/>
        <v>12.399999999999999</v>
      </c>
      <c r="P46" s="57"/>
      <c r="Q46" s="57"/>
      <c r="R46" s="55"/>
      <c r="S46" s="55">
        <v>24</v>
      </c>
      <c r="T46" s="55"/>
      <c r="U46" s="62"/>
      <c r="V46" s="62">
        <f t="shared" si="10"/>
        <v>12.350000000000001</v>
      </c>
      <c r="W46" s="62"/>
    </row>
    <row r="47" spans="2:24" x14ac:dyDescent="0.2">
      <c r="B47" s="55"/>
      <c r="C47" s="55">
        <v>25</v>
      </c>
      <c r="D47" s="55"/>
      <c r="E47" s="55"/>
      <c r="F47" s="176">
        <f t="shared" si="8"/>
        <v>12.120000000000001</v>
      </c>
      <c r="G47" s="55"/>
      <c r="H47" s="57"/>
      <c r="I47" s="57"/>
      <c r="K47" s="221">
        <v>7</v>
      </c>
      <c r="L47" s="221"/>
      <c r="M47" s="221"/>
      <c r="N47" s="62">
        <f t="shared" si="9"/>
        <v>12.499999999999998</v>
      </c>
      <c r="O47" s="221"/>
      <c r="R47" s="55"/>
      <c r="S47" s="55">
        <v>25</v>
      </c>
      <c r="T47" s="55"/>
      <c r="U47" s="62"/>
      <c r="V47" s="62">
        <f t="shared" si="10"/>
        <v>12.420000000000002</v>
      </c>
      <c r="W47" s="62"/>
    </row>
    <row r="48" spans="2:24" x14ac:dyDescent="0.2">
      <c r="C48" s="189">
        <v>26</v>
      </c>
      <c r="D48" s="189"/>
      <c r="E48" s="189"/>
      <c r="F48" s="176">
        <f t="shared" si="8"/>
        <v>12.190000000000001</v>
      </c>
      <c r="G48" s="189"/>
      <c r="H48" s="6"/>
      <c r="I48" s="57"/>
      <c r="J48" s="1"/>
      <c r="K48" s="58" t="s">
        <v>27</v>
      </c>
      <c r="L48" s="58"/>
      <c r="M48" s="67"/>
      <c r="N48" s="67">
        <v>1</v>
      </c>
      <c r="O48" s="67"/>
      <c r="P48" s="57"/>
      <c r="Q48" s="6"/>
      <c r="S48" s="176">
        <v>26</v>
      </c>
      <c r="V48" s="62">
        <f t="shared" si="10"/>
        <v>12.490000000000002</v>
      </c>
      <c r="X48" s="6"/>
    </row>
    <row r="49" spans="2:24" x14ac:dyDescent="0.2">
      <c r="B49" s="11"/>
      <c r="C49" s="190">
        <v>27</v>
      </c>
      <c r="D49" s="190"/>
      <c r="E49" s="190"/>
      <c r="F49" s="176">
        <f t="shared" si="8"/>
        <v>12.260000000000002</v>
      </c>
      <c r="G49" s="190"/>
      <c r="I49" s="57"/>
      <c r="P49" s="57"/>
      <c r="Q49" s="57"/>
      <c r="R49" s="11"/>
      <c r="S49" s="176">
        <v>27</v>
      </c>
      <c r="T49" s="11"/>
      <c r="U49" s="31"/>
      <c r="V49" s="62">
        <f t="shared" si="10"/>
        <v>12.560000000000002</v>
      </c>
      <c r="W49" s="31"/>
    </row>
    <row r="50" spans="2:24" x14ac:dyDescent="0.2">
      <c r="C50" s="221">
        <v>28</v>
      </c>
      <c r="D50" s="221"/>
      <c r="E50" s="221"/>
      <c r="F50" s="221">
        <f t="shared" si="8"/>
        <v>12.330000000000002</v>
      </c>
      <c r="G50" s="221"/>
      <c r="H50" s="221"/>
      <c r="I50" s="4"/>
      <c r="J50" s="221"/>
      <c r="K50" s="221"/>
      <c r="L50" s="221"/>
      <c r="M50" s="221"/>
      <c r="N50" s="221"/>
      <c r="O50" s="221"/>
      <c r="P50" s="221"/>
      <c r="Q50" s="221"/>
      <c r="R50" s="221"/>
      <c r="S50" s="221">
        <v>28</v>
      </c>
      <c r="T50" s="221"/>
      <c r="U50" s="221"/>
      <c r="V50" s="62">
        <v>1.03</v>
      </c>
      <c r="W50" s="221"/>
      <c r="X50" s="221"/>
    </row>
    <row r="51" spans="2:24" s="218" customFormat="1" x14ac:dyDescent="0.2">
      <c r="B51" s="58"/>
      <c r="C51" s="58" t="s">
        <v>27</v>
      </c>
      <c r="D51" s="58"/>
      <c r="E51" s="58"/>
      <c r="F51" s="3">
        <f t="shared" si="8"/>
        <v>12.400000000000002</v>
      </c>
      <c r="G51" s="58"/>
      <c r="I51" s="6"/>
      <c r="R51" s="58"/>
      <c r="S51" s="58" t="s">
        <v>27</v>
      </c>
      <c r="T51" s="58"/>
      <c r="U51" s="67"/>
      <c r="V51" s="3">
        <f t="shared" si="10"/>
        <v>1.1000000000000001</v>
      </c>
      <c r="W51" s="67"/>
    </row>
    <row r="52" spans="2:24" s="110" customFormat="1" x14ac:dyDescent="0.2">
      <c r="G52" s="112"/>
      <c r="I52" s="22"/>
      <c r="P52" s="57"/>
    </row>
    <row r="53" spans="2:24" x14ac:dyDescent="0.2">
      <c r="B53" s="78" t="s">
        <v>318</v>
      </c>
      <c r="C53" s="78"/>
      <c r="D53" s="78"/>
      <c r="E53" s="78"/>
      <c r="F53" s="78"/>
      <c r="G53" s="78"/>
      <c r="H53" s="78"/>
      <c r="I53" s="78"/>
      <c r="J53" s="82"/>
      <c r="K53" s="82"/>
      <c r="L53" s="82"/>
      <c r="M53" s="83"/>
      <c r="N53" s="83"/>
      <c r="O53" s="83"/>
      <c r="P53" s="83"/>
      <c r="Q53" s="78"/>
      <c r="R53" s="78"/>
      <c r="S53" s="78"/>
      <c r="T53" s="78"/>
      <c r="U53" s="78"/>
      <c r="V53" s="78"/>
      <c r="W53" s="78"/>
      <c r="X53" s="78"/>
    </row>
    <row r="54" spans="2:24" x14ac:dyDescent="0.2">
      <c r="B54" s="79"/>
      <c r="C54" s="79"/>
      <c r="D54" s="79"/>
      <c r="E54" s="79"/>
      <c r="F54" s="79"/>
      <c r="G54" s="79"/>
      <c r="H54" s="79"/>
      <c r="I54" s="79"/>
      <c r="J54" s="84"/>
      <c r="K54" s="84"/>
      <c r="L54" s="84"/>
      <c r="M54" s="85"/>
      <c r="N54" s="85"/>
      <c r="O54" s="85"/>
      <c r="P54" s="85"/>
      <c r="Q54" s="79"/>
      <c r="R54" s="79"/>
      <c r="S54" s="79"/>
      <c r="T54" s="79"/>
      <c r="U54" s="79"/>
      <c r="V54" s="79"/>
      <c r="W54" s="79"/>
      <c r="X54" s="79"/>
    </row>
    <row r="56" spans="2:24" x14ac:dyDescent="0.2">
      <c r="B56" s="63" t="s">
        <v>38</v>
      </c>
      <c r="C56" s="63"/>
      <c r="D56" s="63"/>
      <c r="E56" s="70"/>
      <c r="F56" s="70"/>
      <c r="G56" s="70"/>
      <c r="J56" s="52" t="s">
        <v>14</v>
      </c>
      <c r="K56" s="52"/>
      <c r="L56" s="52"/>
      <c r="M56" s="70"/>
      <c r="N56" s="70"/>
      <c r="O56" s="70"/>
      <c r="S56" s="63" t="s">
        <v>39</v>
      </c>
      <c r="T56" s="63"/>
      <c r="U56" s="63"/>
      <c r="V56" s="77"/>
      <c r="W56" s="63"/>
      <c r="X56" s="63"/>
    </row>
    <row r="57" spans="2:24" x14ac:dyDescent="0.2">
      <c r="B57" s="53" t="s">
        <v>80</v>
      </c>
      <c r="C57" s="57"/>
      <c r="D57" s="53" t="str">
        <f>D6</f>
        <v>Kerry Blackley</v>
      </c>
      <c r="E57" s="61"/>
      <c r="F57" s="61"/>
      <c r="G57" s="61"/>
      <c r="J57" s="53" t="s">
        <v>84</v>
      </c>
      <c r="K57" s="53"/>
      <c r="L57" s="53" t="str">
        <f>D10</f>
        <v>Linda Gollar Moulds</v>
      </c>
      <c r="M57" s="57"/>
      <c r="N57" s="57"/>
      <c r="O57" s="57"/>
      <c r="S57" s="173" t="s">
        <v>82</v>
      </c>
      <c r="T57" s="57"/>
      <c r="U57" s="53" t="str">
        <f>D8</f>
        <v>Sheryl Green</v>
      </c>
      <c r="V57" s="61"/>
      <c r="W57" s="57"/>
      <c r="X57" s="57"/>
    </row>
    <row r="58" spans="2:24" ht="13.5" thickBot="1" x14ac:dyDescent="0.25">
      <c r="B58" s="54" t="s">
        <v>81</v>
      </c>
      <c r="C58" s="60"/>
      <c r="D58" s="54" t="str">
        <f>D7</f>
        <v xml:space="preserve">Sue Chandler </v>
      </c>
      <c r="E58" s="60"/>
      <c r="F58" s="60"/>
      <c r="G58" s="60"/>
      <c r="J58" s="54" t="s">
        <v>85</v>
      </c>
      <c r="K58" s="54"/>
      <c r="L58" s="54" t="str">
        <f>D11</f>
        <v>Adam Riess</v>
      </c>
      <c r="M58" s="60"/>
      <c r="N58" s="60"/>
      <c r="O58" s="60"/>
      <c r="S58" s="60" t="s">
        <v>296</v>
      </c>
      <c r="T58" s="60"/>
      <c r="U58" s="54" t="str">
        <f>D9</f>
        <v>Veronica Stewart</v>
      </c>
      <c r="V58" s="60"/>
      <c r="W58" s="60"/>
      <c r="X58" s="60"/>
    </row>
    <row r="59" spans="2:24" x14ac:dyDescent="0.2">
      <c r="B59" s="55"/>
      <c r="C59" s="55">
        <v>1</v>
      </c>
      <c r="D59" s="55"/>
      <c r="E59" s="62"/>
      <c r="F59" s="62">
        <v>1.3</v>
      </c>
      <c r="G59" s="62"/>
      <c r="J59" s="55"/>
      <c r="K59" s="112">
        <v>1</v>
      </c>
      <c r="L59" s="55"/>
      <c r="M59" s="62"/>
      <c r="N59" s="62">
        <v>2</v>
      </c>
      <c r="O59" s="62"/>
      <c r="S59" s="55"/>
      <c r="T59" s="55">
        <v>1</v>
      </c>
      <c r="U59" s="55"/>
      <c r="V59" s="62"/>
      <c r="W59" s="62">
        <v>2</v>
      </c>
      <c r="X59" s="62"/>
    </row>
    <row r="60" spans="2:24" x14ac:dyDescent="0.2">
      <c r="B60" s="55"/>
      <c r="C60" s="55">
        <v>2</v>
      </c>
      <c r="D60" s="55"/>
      <c r="E60" s="62"/>
      <c r="F60" s="62">
        <f>F59+0.08</f>
        <v>1.3800000000000001</v>
      </c>
      <c r="G60" s="62"/>
      <c r="K60" s="112">
        <v>2</v>
      </c>
      <c r="N60" s="62">
        <f>N59+0.1</f>
        <v>2.1</v>
      </c>
      <c r="S60" s="55"/>
      <c r="T60" s="55">
        <v>2</v>
      </c>
      <c r="U60" s="55"/>
      <c r="V60" s="62"/>
      <c r="W60" s="62">
        <f>W59+0.08</f>
        <v>2.08</v>
      </c>
      <c r="X60" s="62"/>
    </row>
    <row r="61" spans="2:24" x14ac:dyDescent="0.2">
      <c r="B61" s="55"/>
      <c r="C61" s="55">
        <v>3</v>
      </c>
      <c r="D61" s="55"/>
      <c r="E61" s="62"/>
      <c r="F61" s="62">
        <f t="shared" ref="F61:F66" si="11">F60+0.08</f>
        <v>1.4600000000000002</v>
      </c>
      <c r="G61" s="62"/>
      <c r="K61" s="112">
        <v>3</v>
      </c>
      <c r="N61" s="62">
        <f t="shared" ref="N61:N63" si="12">N60+0.1</f>
        <v>2.2000000000000002</v>
      </c>
      <c r="S61" s="55"/>
      <c r="T61" s="55">
        <v>3</v>
      </c>
      <c r="U61" s="55"/>
      <c r="V61" s="62"/>
      <c r="W61" s="62">
        <f t="shared" ref="W61:W66" si="13">W60+0.08</f>
        <v>2.16</v>
      </c>
      <c r="X61" s="62"/>
    </row>
    <row r="62" spans="2:24" x14ac:dyDescent="0.2">
      <c r="B62" s="55"/>
      <c r="C62" s="55">
        <v>4</v>
      </c>
      <c r="D62" s="55"/>
      <c r="E62" s="62"/>
      <c r="F62" s="62">
        <f t="shared" si="11"/>
        <v>1.5400000000000003</v>
      </c>
      <c r="G62" s="62"/>
      <c r="K62" s="112">
        <v>4</v>
      </c>
      <c r="N62" s="62">
        <f t="shared" si="12"/>
        <v>2.3000000000000003</v>
      </c>
      <c r="R62" s="6"/>
      <c r="S62" s="75"/>
      <c r="T62" s="75">
        <v>4</v>
      </c>
      <c r="U62" s="75"/>
      <c r="V62" s="62"/>
      <c r="W62" s="62">
        <f t="shared" si="13"/>
        <v>2.2400000000000002</v>
      </c>
      <c r="X62" s="62"/>
    </row>
    <row r="63" spans="2:24" x14ac:dyDescent="0.2">
      <c r="B63" s="75"/>
      <c r="C63" s="75">
        <v>5</v>
      </c>
      <c r="D63" s="75"/>
      <c r="E63" s="62"/>
      <c r="F63" s="62">
        <v>2.02</v>
      </c>
      <c r="G63" s="62"/>
      <c r="J63" s="58"/>
      <c r="K63" s="28" t="s">
        <v>27</v>
      </c>
      <c r="L63" s="58"/>
      <c r="M63" s="67"/>
      <c r="N63" s="67">
        <f t="shared" si="12"/>
        <v>2.4000000000000004</v>
      </c>
      <c r="O63" s="67"/>
      <c r="Q63" s="6"/>
      <c r="R63" s="57"/>
      <c r="S63" s="75"/>
      <c r="T63" s="75">
        <v>5</v>
      </c>
      <c r="U63" s="75"/>
      <c r="V63" s="62"/>
      <c r="W63" s="62">
        <f t="shared" si="13"/>
        <v>2.3200000000000003</v>
      </c>
      <c r="X63" s="62"/>
    </row>
    <row r="64" spans="2:24" x14ac:dyDescent="0.2">
      <c r="B64" s="75"/>
      <c r="C64" s="75">
        <v>6</v>
      </c>
      <c r="D64" s="75"/>
      <c r="E64" s="62"/>
      <c r="F64" s="62">
        <f t="shared" si="11"/>
        <v>2.1</v>
      </c>
      <c r="G64" s="62"/>
      <c r="H64" s="6"/>
      <c r="I64" s="6"/>
      <c r="J64" s="55"/>
      <c r="K64" s="55"/>
      <c r="L64" s="55"/>
      <c r="M64" s="62"/>
      <c r="N64" s="62"/>
      <c r="O64" s="62"/>
      <c r="Q64" s="57"/>
      <c r="R64" s="57"/>
      <c r="S64" s="75"/>
      <c r="T64" s="75">
        <v>6</v>
      </c>
      <c r="U64" s="75"/>
      <c r="V64" s="62"/>
      <c r="W64" s="62">
        <f t="shared" si="13"/>
        <v>2.4000000000000004</v>
      </c>
      <c r="X64" s="62"/>
    </row>
    <row r="65" spans="1:26" x14ac:dyDescent="0.2">
      <c r="B65" s="75"/>
      <c r="C65" s="75">
        <v>7</v>
      </c>
      <c r="D65" s="75"/>
      <c r="E65" s="62"/>
      <c r="F65" s="62">
        <f t="shared" si="11"/>
        <v>2.1800000000000002</v>
      </c>
      <c r="G65" s="62"/>
      <c r="H65" s="57"/>
      <c r="I65" s="57"/>
      <c r="J65" s="52" t="s">
        <v>19</v>
      </c>
      <c r="K65" s="52"/>
      <c r="L65" s="52"/>
      <c r="M65" s="71"/>
      <c r="N65" s="71"/>
      <c r="O65" s="71"/>
      <c r="Q65" s="57"/>
      <c r="R65" s="57"/>
      <c r="S65" s="75"/>
      <c r="T65" s="75">
        <v>7</v>
      </c>
      <c r="U65" s="75"/>
      <c r="V65" s="62"/>
      <c r="W65" s="62">
        <f t="shared" si="13"/>
        <v>2.4800000000000004</v>
      </c>
      <c r="X65" s="62"/>
    </row>
    <row r="66" spans="1:26" x14ac:dyDescent="0.2">
      <c r="B66" s="58"/>
      <c r="C66" s="58" t="s">
        <v>27</v>
      </c>
      <c r="D66" s="58"/>
      <c r="E66" s="67"/>
      <c r="F66" s="67">
        <f t="shared" si="11"/>
        <v>2.2600000000000002</v>
      </c>
      <c r="G66" s="67"/>
      <c r="H66" s="57"/>
      <c r="I66" s="57"/>
      <c r="J66" s="53" t="s">
        <v>84</v>
      </c>
      <c r="K66" s="53"/>
      <c r="L66" s="53" t="str">
        <f>D10</f>
        <v>Linda Gollar Moulds</v>
      </c>
      <c r="M66" s="57"/>
      <c r="N66" s="57"/>
      <c r="O66" s="57"/>
      <c r="P66" s="57"/>
      <c r="Q66" s="57"/>
      <c r="R66" s="57"/>
      <c r="S66" s="58"/>
      <c r="T66" s="58" t="s">
        <v>27</v>
      </c>
      <c r="U66" s="58"/>
      <c r="V66" s="67"/>
      <c r="W66" s="67">
        <f t="shared" si="13"/>
        <v>2.5600000000000005</v>
      </c>
      <c r="X66" s="67"/>
    </row>
    <row r="67" spans="1:26" s="110" customFormat="1" ht="13.5" thickBot="1" x14ac:dyDescent="0.25">
      <c r="A67" s="22"/>
      <c r="B67" s="22"/>
      <c r="C67" s="22"/>
      <c r="D67" s="22"/>
      <c r="E67" s="22"/>
      <c r="F67" s="22"/>
      <c r="G67" s="47"/>
      <c r="H67" s="57"/>
      <c r="I67" s="57"/>
      <c r="J67" s="54" t="s">
        <v>85</v>
      </c>
      <c r="K67" s="54"/>
      <c r="L67" s="54" t="str">
        <f>D11</f>
        <v>Adam Riess</v>
      </c>
      <c r="M67" s="60"/>
      <c r="N67" s="60"/>
      <c r="O67" s="60"/>
      <c r="P67" s="57"/>
      <c r="Q67" s="57"/>
      <c r="R67" s="76"/>
      <c r="S67" s="22"/>
      <c r="T67" s="22"/>
      <c r="U67" s="22"/>
      <c r="V67" s="22"/>
      <c r="W67" s="22"/>
      <c r="X67" s="22"/>
      <c r="Y67" s="22"/>
      <c r="Z67" s="22"/>
    </row>
    <row r="68" spans="1:26" s="110" customFormat="1" x14ac:dyDescent="0.2">
      <c r="A68" s="98"/>
      <c r="B68" s="98"/>
      <c r="C68" s="98"/>
      <c r="D68" s="98"/>
      <c r="E68" s="98"/>
      <c r="F68" s="98"/>
      <c r="G68" s="100"/>
      <c r="H68" s="98"/>
      <c r="I68" s="98"/>
      <c r="J68" s="55"/>
      <c r="K68" s="55">
        <v>1</v>
      </c>
      <c r="L68" s="55"/>
      <c r="M68" s="62"/>
      <c r="N68" s="62">
        <v>2.2999999999999998</v>
      </c>
      <c r="O68" s="62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</row>
    <row r="69" spans="1:26" x14ac:dyDescent="0.2">
      <c r="A69" s="98"/>
      <c r="B69" s="98"/>
      <c r="C69" s="98"/>
      <c r="D69" s="98"/>
      <c r="E69" s="98"/>
      <c r="F69" s="98"/>
      <c r="G69" s="100"/>
      <c r="H69" s="98"/>
      <c r="I69" s="98"/>
      <c r="J69" s="55"/>
      <c r="K69" s="55">
        <v>2</v>
      </c>
      <c r="L69" s="55"/>
      <c r="M69" s="62"/>
      <c r="N69" s="62">
        <v>2.4</v>
      </c>
      <c r="O69" s="62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</row>
    <row r="70" spans="1:26" x14ac:dyDescent="0.2">
      <c r="H70" s="57"/>
      <c r="I70" s="76"/>
      <c r="J70" s="58"/>
      <c r="K70" s="58" t="s">
        <v>27</v>
      </c>
      <c r="L70" s="58"/>
      <c r="M70" s="67"/>
      <c r="N70" s="67">
        <v>2.5</v>
      </c>
      <c r="O70" s="67"/>
      <c r="Q70" s="57"/>
      <c r="R70" s="76"/>
    </row>
    <row r="71" spans="1:26" s="98" customFormat="1" x14ac:dyDescent="0.2">
      <c r="A71" s="22"/>
      <c r="B71" s="22"/>
      <c r="C71" s="22"/>
      <c r="D71" s="22"/>
      <c r="E71" s="22"/>
      <c r="F71" s="22"/>
      <c r="G71" s="47"/>
      <c r="H71" s="57"/>
      <c r="I71" s="76"/>
      <c r="J71" s="22"/>
      <c r="K71" s="22"/>
      <c r="L71" s="22"/>
      <c r="M71" s="22"/>
      <c r="N71" s="22"/>
      <c r="O71" s="22"/>
      <c r="P71" s="22"/>
      <c r="Q71" s="57"/>
      <c r="R71" s="76"/>
      <c r="S71" s="22"/>
      <c r="T71" s="22"/>
      <c r="U71" s="22"/>
      <c r="V71" s="22"/>
      <c r="W71" s="22"/>
      <c r="X71" s="22"/>
      <c r="Y71" s="22"/>
      <c r="Z71" s="22"/>
    </row>
    <row r="72" spans="1:26" s="98" customFormat="1" x14ac:dyDescent="0.2">
      <c r="A72" s="22"/>
      <c r="B72" s="22"/>
      <c r="C72" s="22"/>
      <c r="D72" s="22"/>
      <c r="E72" s="22"/>
      <c r="F72" s="22"/>
      <c r="G72" s="47"/>
      <c r="H72" s="76"/>
      <c r="I72" s="76"/>
      <c r="J72" s="22"/>
      <c r="K72" s="22"/>
      <c r="L72" s="22"/>
      <c r="M72" s="22"/>
      <c r="N72" s="22"/>
      <c r="O72" s="22"/>
      <c r="P72" s="22"/>
      <c r="Q72" s="57"/>
      <c r="R72" s="76"/>
      <c r="S72" s="22"/>
      <c r="T72" s="22"/>
      <c r="U72" s="22"/>
      <c r="V72" s="22"/>
      <c r="W72" s="22"/>
      <c r="X72" s="22"/>
      <c r="Y72" s="22"/>
      <c r="Z72" s="22"/>
    </row>
    <row r="73" spans="1:26" x14ac:dyDescent="0.2">
      <c r="H73" s="76"/>
      <c r="I73" s="76"/>
      <c r="Q73" s="57"/>
      <c r="R73" s="76"/>
    </row>
    <row r="74" spans="1:26" x14ac:dyDescent="0.2">
      <c r="H74" s="76"/>
      <c r="I74" s="76"/>
      <c r="Q74" s="57"/>
      <c r="R74" s="76"/>
    </row>
    <row r="75" spans="1:26" x14ac:dyDescent="0.2">
      <c r="H75" s="76"/>
      <c r="I75" s="76"/>
      <c r="Q75" s="57"/>
      <c r="R75" s="76"/>
    </row>
    <row r="76" spans="1:26" x14ac:dyDescent="0.2">
      <c r="H76" s="76"/>
      <c r="I76" s="76"/>
      <c r="R76" s="76"/>
    </row>
    <row r="77" spans="1:26" x14ac:dyDescent="0.2">
      <c r="H77" s="76"/>
    </row>
    <row r="78" spans="1:26" x14ac:dyDescent="0.2">
      <c r="H78" s="76"/>
    </row>
  </sheetData>
  <mergeCells count="39">
    <mergeCell ref="P12:Q12"/>
    <mergeCell ref="B5:C5"/>
    <mergeCell ref="D5:F5"/>
    <mergeCell ref="P5:Q5"/>
    <mergeCell ref="R5:S5"/>
    <mergeCell ref="D10:F10"/>
    <mergeCell ref="D8:F8"/>
    <mergeCell ref="P8:Q8"/>
    <mergeCell ref="R8:S8"/>
    <mergeCell ref="T5:U5"/>
    <mergeCell ref="P11:Q11"/>
    <mergeCell ref="R11:S11"/>
    <mergeCell ref="T11:U11"/>
    <mergeCell ref="D9:F9"/>
    <mergeCell ref="P9:Q9"/>
    <mergeCell ref="R9:S9"/>
    <mergeCell ref="T9:U9"/>
    <mergeCell ref="D11:F11"/>
    <mergeCell ref="D6:F6"/>
    <mergeCell ref="P6:Q6"/>
    <mergeCell ref="R6:S6"/>
    <mergeCell ref="T6:U6"/>
    <mergeCell ref="P10:Q10"/>
    <mergeCell ref="R10:S10"/>
    <mergeCell ref="T10:U10"/>
    <mergeCell ref="T8:U8"/>
    <mergeCell ref="D7:F7"/>
    <mergeCell ref="P7:Q7"/>
    <mergeCell ref="R7:S7"/>
    <mergeCell ref="T7:U7"/>
    <mergeCell ref="B16:G16"/>
    <mergeCell ref="J16:O16"/>
    <mergeCell ref="R16:W16"/>
    <mergeCell ref="B17:D17"/>
    <mergeCell ref="E17:G17"/>
    <mergeCell ref="J17:L17"/>
    <mergeCell ref="M17:O17"/>
    <mergeCell ref="R17:T17"/>
    <mergeCell ref="U17:W17"/>
  </mergeCells>
  <conditionalFormatting sqref="H6:O11">
    <cfRule type="cellIs" dxfId="46" priority="2" operator="equal">
      <formula>0</formula>
    </cfRule>
  </conditionalFormatting>
  <conditionalFormatting sqref="P6:Q11">
    <cfRule type="cellIs" dxfId="45" priority="1" operator="greaterThan">
      <formula>35</formula>
    </cfRule>
  </conditionalFormatting>
  <pageMargins left="0.25" right="0.25" top="0.75" bottom="0.75" header="0.3" footer="0.3"/>
  <pageSetup paperSize="8" scale="8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4"/>
  <sheetViews>
    <sheetView showGridLines="0" topLeftCell="A9" zoomScale="80" zoomScaleNormal="80" workbookViewId="0">
      <selection activeCell="G29" sqref="G29"/>
    </sheetView>
  </sheetViews>
  <sheetFormatPr defaultRowHeight="12.75" x14ac:dyDescent="0.2"/>
  <cols>
    <col min="1" max="1" width="9.140625" style="196"/>
    <col min="2" max="2" width="14.7109375" style="189" customWidth="1"/>
    <col min="3" max="3" width="18.5703125" style="189" customWidth="1"/>
    <col min="4" max="4" width="19" style="189" customWidth="1"/>
    <col min="5" max="5" width="23.28515625" style="195" customWidth="1"/>
    <col min="6" max="6" width="19.140625" style="189" customWidth="1"/>
    <col min="7" max="7" width="35.7109375" style="195" customWidth="1"/>
    <col min="8" max="9" width="22.7109375" style="189" customWidth="1"/>
    <col min="10" max="16384" width="9.140625" style="196"/>
  </cols>
  <sheetData>
    <row r="2" spans="2:9" x14ac:dyDescent="0.2">
      <c r="B2" s="196"/>
    </row>
    <row r="3" spans="2:9" x14ac:dyDescent="0.2">
      <c r="C3" s="196"/>
    </row>
    <row r="4" spans="2:9" ht="27.75" x14ac:dyDescent="0.2">
      <c r="B4" s="196"/>
      <c r="C4" s="196"/>
      <c r="D4" s="107" t="s">
        <v>275</v>
      </c>
      <c r="G4" s="196"/>
    </row>
    <row r="7" spans="2:9" ht="13.5" thickBot="1" x14ac:dyDescent="0.25">
      <c r="B7" s="197"/>
      <c r="C7" s="197"/>
      <c r="D7" s="197"/>
      <c r="E7" s="198"/>
      <c r="F7" s="197"/>
      <c r="G7" s="198"/>
      <c r="H7" s="197"/>
      <c r="I7" s="197"/>
    </row>
    <row r="9" spans="2:9" x14ac:dyDescent="0.2">
      <c r="B9" s="196"/>
    </row>
    <row r="10" spans="2:9" x14ac:dyDescent="0.2">
      <c r="C10" s="196"/>
    </row>
    <row r="11" spans="2:9" ht="23.25" x14ac:dyDescent="0.2">
      <c r="B11" s="196"/>
      <c r="C11" s="196"/>
      <c r="D11" s="232" t="s">
        <v>311</v>
      </c>
      <c r="G11" s="196"/>
    </row>
    <row r="14" spans="2:9" ht="13.5" thickBot="1" x14ac:dyDescent="0.25">
      <c r="B14" s="197"/>
      <c r="C14" s="197"/>
      <c r="D14" s="197"/>
      <c r="E14" s="198"/>
      <c r="F14" s="197"/>
      <c r="G14" s="198"/>
      <c r="H14" s="197"/>
      <c r="I14" s="197"/>
    </row>
    <row r="15" spans="2:9" x14ac:dyDescent="0.2">
      <c r="B15" s="199"/>
      <c r="C15" s="199"/>
      <c r="D15" s="199"/>
      <c r="E15" s="200"/>
      <c r="F15" s="199"/>
      <c r="G15" s="200"/>
      <c r="H15" s="199"/>
      <c r="I15" s="199"/>
    </row>
    <row r="16" spans="2:9" x14ac:dyDescent="0.2">
      <c r="B16" s="56" t="s">
        <v>0</v>
      </c>
      <c r="C16" s="56"/>
      <c r="D16" s="56"/>
      <c r="E16" s="94"/>
      <c r="F16" s="56"/>
      <c r="G16" s="96"/>
      <c r="H16" s="56" t="s">
        <v>51</v>
      </c>
      <c r="I16" s="56" t="s">
        <v>53</v>
      </c>
    </row>
    <row r="17" spans="2:9" x14ac:dyDescent="0.2">
      <c r="G17" s="201"/>
    </row>
    <row r="18" spans="2:9" x14ac:dyDescent="0.2">
      <c r="B18" s="56"/>
      <c r="C18" s="56"/>
      <c r="D18" s="202"/>
      <c r="E18" s="94"/>
      <c r="F18" s="56"/>
      <c r="G18" s="33" t="s">
        <v>1</v>
      </c>
      <c r="H18" s="143" t="str">
        <f>SATURDAY!D22</f>
        <v>Luciano D'Elia</v>
      </c>
      <c r="I18" s="56" t="str">
        <f>SATURDAY!T22</f>
        <v>Sheryl Green</v>
      </c>
    </row>
    <row r="19" spans="2:9" x14ac:dyDescent="0.2">
      <c r="B19" s="56"/>
      <c r="C19" s="56"/>
      <c r="D19" s="202"/>
      <c r="E19" s="94"/>
      <c r="F19" s="56"/>
      <c r="G19" s="33" t="s">
        <v>1</v>
      </c>
      <c r="H19" s="56" t="str">
        <f>SATURDAY!D23</f>
        <v>Belinda Dawkins</v>
      </c>
      <c r="I19" s="56" t="str">
        <f>SATURDAY!T23</f>
        <v>Sue Chandler</v>
      </c>
    </row>
    <row r="21" spans="2:9" ht="27.75" customHeight="1" x14ac:dyDescent="0.2">
      <c r="B21" s="38" t="s">
        <v>41</v>
      </c>
      <c r="C21" s="38" t="s">
        <v>42</v>
      </c>
      <c r="D21" s="38" t="s">
        <v>43</v>
      </c>
      <c r="E21" s="125" t="s">
        <v>44</v>
      </c>
      <c r="F21" s="125" t="s">
        <v>43</v>
      </c>
      <c r="G21" s="125" t="s">
        <v>45</v>
      </c>
      <c r="H21" s="38" t="s">
        <v>46</v>
      </c>
      <c r="I21" s="38" t="s">
        <v>47</v>
      </c>
    </row>
    <row r="22" spans="2:9" x14ac:dyDescent="0.2">
      <c r="B22" s="169">
        <v>1</v>
      </c>
      <c r="C22" s="169" t="s">
        <v>168</v>
      </c>
      <c r="D22" s="169">
        <v>3106440</v>
      </c>
      <c r="E22" s="170" t="s">
        <v>169</v>
      </c>
      <c r="F22" s="169">
        <v>30046672</v>
      </c>
      <c r="G22" s="170" t="s">
        <v>170</v>
      </c>
      <c r="H22" s="172">
        <v>9</v>
      </c>
      <c r="I22" s="172">
        <v>9.3000000000000007</v>
      </c>
    </row>
    <row r="23" spans="2:9" x14ac:dyDescent="0.2">
      <c r="B23" s="169">
        <v>2</v>
      </c>
      <c r="C23" s="169" t="s">
        <v>176</v>
      </c>
      <c r="D23" s="169">
        <v>5000737</v>
      </c>
      <c r="E23" s="170" t="s">
        <v>177</v>
      </c>
      <c r="F23" s="169">
        <v>30501545</v>
      </c>
      <c r="G23" s="170" t="s">
        <v>178</v>
      </c>
      <c r="H23" s="168">
        <f>H22+0.07</f>
        <v>9.07</v>
      </c>
      <c r="I23" s="168">
        <f>I22+0.07</f>
        <v>9.370000000000001</v>
      </c>
    </row>
    <row r="24" spans="2:9" x14ac:dyDescent="0.2">
      <c r="B24" s="169">
        <v>3</v>
      </c>
      <c r="C24" s="169" t="s">
        <v>254</v>
      </c>
      <c r="D24" s="169">
        <v>3201973</v>
      </c>
      <c r="E24" s="170" t="s">
        <v>99</v>
      </c>
      <c r="F24" s="169">
        <v>30502033</v>
      </c>
      <c r="G24" s="170" t="s">
        <v>255</v>
      </c>
      <c r="H24" s="168">
        <f t="shared" ref="H24:I31" si="0">H23+0.07</f>
        <v>9.14</v>
      </c>
      <c r="I24" s="168">
        <f t="shared" si="0"/>
        <v>9.4400000000000013</v>
      </c>
    </row>
    <row r="25" spans="2:9" x14ac:dyDescent="0.2">
      <c r="B25" s="169">
        <v>4</v>
      </c>
      <c r="C25" s="169" t="s">
        <v>269</v>
      </c>
      <c r="D25" s="169">
        <v>3103377</v>
      </c>
      <c r="E25" s="170" t="s">
        <v>208</v>
      </c>
      <c r="F25" s="169">
        <v>30502323</v>
      </c>
      <c r="G25" s="170" t="s">
        <v>189</v>
      </c>
      <c r="H25" s="168">
        <f t="shared" si="0"/>
        <v>9.2100000000000009</v>
      </c>
      <c r="I25" s="168">
        <f t="shared" si="0"/>
        <v>9.5100000000000016</v>
      </c>
    </row>
    <row r="26" spans="2:9" x14ac:dyDescent="0.2">
      <c r="B26" s="101">
        <v>5</v>
      </c>
      <c r="C26" s="101">
        <v>2871</v>
      </c>
      <c r="D26" s="101">
        <v>3039587</v>
      </c>
      <c r="E26" s="104" t="s">
        <v>211</v>
      </c>
      <c r="F26" s="101">
        <v>30043723</v>
      </c>
      <c r="G26" s="104" t="s">
        <v>212</v>
      </c>
      <c r="H26" s="30">
        <f t="shared" si="0"/>
        <v>9.2800000000000011</v>
      </c>
      <c r="I26" s="30">
        <f t="shared" si="0"/>
        <v>9.5800000000000018</v>
      </c>
    </row>
    <row r="27" spans="2:9" x14ac:dyDescent="0.2">
      <c r="B27" s="101">
        <v>6</v>
      </c>
      <c r="C27" s="101">
        <v>3819</v>
      </c>
      <c r="D27" s="101">
        <v>3088006</v>
      </c>
      <c r="E27" s="104" t="s">
        <v>196</v>
      </c>
      <c r="F27" s="101">
        <v>30501214</v>
      </c>
      <c r="G27" s="104" t="s">
        <v>197</v>
      </c>
      <c r="H27" s="30">
        <f t="shared" si="0"/>
        <v>9.3500000000000014</v>
      </c>
      <c r="I27" s="30">
        <v>10.050000000000001</v>
      </c>
    </row>
    <row r="28" spans="2:9" x14ac:dyDescent="0.2">
      <c r="B28" s="203">
        <v>7</v>
      </c>
      <c r="C28" s="101">
        <v>4125</v>
      </c>
      <c r="D28" s="101">
        <v>3104444</v>
      </c>
      <c r="E28" s="104" t="s">
        <v>217</v>
      </c>
      <c r="F28" s="101">
        <v>30500909</v>
      </c>
      <c r="G28" s="104" t="s">
        <v>251</v>
      </c>
      <c r="H28" s="30">
        <f t="shared" si="0"/>
        <v>9.4200000000000017</v>
      </c>
      <c r="I28" s="30">
        <f t="shared" si="0"/>
        <v>10.120000000000001</v>
      </c>
    </row>
    <row r="29" spans="2:9" x14ac:dyDescent="0.2">
      <c r="B29" s="203">
        <v>8</v>
      </c>
      <c r="C29" s="101">
        <v>3899</v>
      </c>
      <c r="D29" s="101">
        <v>3020843</v>
      </c>
      <c r="E29" s="104" t="s">
        <v>87</v>
      </c>
      <c r="F29" s="101">
        <v>30501432</v>
      </c>
      <c r="G29" s="104" t="s">
        <v>88</v>
      </c>
      <c r="H29" s="30">
        <f t="shared" si="0"/>
        <v>9.490000000000002</v>
      </c>
      <c r="I29" s="30">
        <f t="shared" si="0"/>
        <v>10.190000000000001</v>
      </c>
    </row>
    <row r="30" spans="2:9" x14ac:dyDescent="0.2">
      <c r="B30" s="203">
        <v>9</v>
      </c>
      <c r="C30" s="190">
        <v>1728</v>
      </c>
      <c r="D30" s="101">
        <v>3030741</v>
      </c>
      <c r="E30" s="104" t="s">
        <v>100</v>
      </c>
      <c r="F30" s="101">
        <v>30502250</v>
      </c>
      <c r="G30" s="104" t="s">
        <v>101</v>
      </c>
      <c r="H30" s="30">
        <f t="shared" si="0"/>
        <v>9.5600000000000023</v>
      </c>
      <c r="I30" s="30">
        <f t="shared" si="0"/>
        <v>10.260000000000002</v>
      </c>
    </row>
    <row r="31" spans="2:9" x14ac:dyDescent="0.2">
      <c r="B31" s="203">
        <v>10</v>
      </c>
      <c r="C31" s="101">
        <v>3255</v>
      </c>
      <c r="D31" s="101">
        <v>3004546</v>
      </c>
      <c r="E31" s="104" t="s">
        <v>113</v>
      </c>
      <c r="F31" s="101">
        <v>30500220</v>
      </c>
      <c r="G31" s="104" t="s">
        <v>114</v>
      </c>
      <c r="H31" s="30">
        <v>10.029999999999999</v>
      </c>
      <c r="I31" s="30">
        <f t="shared" si="0"/>
        <v>10.330000000000002</v>
      </c>
    </row>
    <row r="32" spans="2:9" x14ac:dyDescent="0.2">
      <c r="B32" s="205"/>
      <c r="C32" s="205"/>
      <c r="D32" s="205"/>
      <c r="E32" s="206"/>
      <c r="F32" s="205"/>
      <c r="G32" s="206"/>
      <c r="H32" s="37" t="s">
        <v>2</v>
      </c>
      <c r="I32" s="37" t="s">
        <v>2</v>
      </c>
    </row>
    <row r="33" spans="2:9" x14ac:dyDescent="0.2">
      <c r="B33" s="203">
        <v>11</v>
      </c>
      <c r="C33" s="101">
        <v>4156</v>
      </c>
      <c r="D33" s="101">
        <v>3036693</v>
      </c>
      <c r="E33" s="104" t="s">
        <v>98</v>
      </c>
      <c r="F33" s="101">
        <v>30502029</v>
      </c>
      <c r="G33" s="104" t="s">
        <v>122</v>
      </c>
      <c r="H33" s="32">
        <v>10.3</v>
      </c>
      <c r="I33" s="32">
        <v>11</v>
      </c>
    </row>
    <row r="34" spans="2:9" x14ac:dyDescent="0.2">
      <c r="B34" s="203">
        <v>12</v>
      </c>
      <c r="C34" s="101">
        <v>3721</v>
      </c>
      <c r="D34" s="101">
        <v>3026116</v>
      </c>
      <c r="E34" s="104" t="s">
        <v>132</v>
      </c>
      <c r="F34" s="101">
        <v>30500937</v>
      </c>
      <c r="G34" s="104" t="s">
        <v>133</v>
      </c>
      <c r="H34" s="32">
        <f>H33+0.07</f>
        <v>10.370000000000001</v>
      </c>
      <c r="I34" s="32">
        <f>I33+0.07</f>
        <v>11.07</v>
      </c>
    </row>
    <row r="35" spans="2:9" x14ac:dyDescent="0.2">
      <c r="B35" s="203">
        <v>13</v>
      </c>
      <c r="C35" s="101">
        <v>2772</v>
      </c>
      <c r="D35" s="101">
        <v>3006522</v>
      </c>
      <c r="E35" s="104" t="s">
        <v>139</v>
      </c>
      <c r="F35" s="101">
        <v>3052365</v>
      </c>
      <c r="G35" s="104" t="s">
        <v>282</v>
      </c>
      <c r="H35" s="32">
        <f t="shared" ref="H35:I43" si="1">H34+0.07</f>
        <v>10.440000000000001</v>
      </c>
      <c r="I35" s="32">
        <f t="shared" si="1"/>
        <v>11.14</v>
      </c>
    </row>
    <row r="36" spans="2:9" x14ac:dyDescent="0.2">
      <c r="B36" s="203">
        <v>14</v>
      </c>
      <c r="C36" s="101">
        <v>4245</v>
      </c>
      <c r="D36" s="101">
        <v>3044629</v>
      </c>
      <c r="E36" s="104" t="s">
        <v>216</v>
      </c>
      <c r="F36" s="101">
        <v>30501908</v>
      </c>
      <c r="G36" s="104" t="s">
        <v>281</v>
      </c>
      <c r="H36" s="32">
        <f t="shared" si="1"/>
        <v>10.510000000000002</v>
      </c>
      <c r="I36" s="32">
        <f t="shared" si="1"/>
        <v>11.21</v>
      </c>
    </row>
    <row r="37" spans="2:9" x14ac:dyDescent="0.2">
      <c r="B37" s="203">
        <v>15</v>
      </c>
      <c r="C37" s="101"/>
      <c r="D37" s="101">
        <v>3103377</v>
      </c>
      <c r="E37" s="104" t="s">
        <v>208</v>
      </c>
      <c r="F37" s="101"/>
      <c r="G37" s="104" t="s">
        <v>188</v>
      </c>
      <c r="H37" s="32">
        <f t="shared" si="1"/>
        <v>10.580000000000002</v>
      </c>
      <c r="I37" s="32">
        <f t="shared" si="1"/>
        <v>11.280000000000001</v>
      </c>
    </row>
    <row r="38" spans="2:9" x14ac:dyDescent="0.2">
      <c r="B38" s="203">
        <v>16</v>
      </c>
      <c r="C38" s="101">
        <v>2696</v>
      </c>
      <c r="D38" s="101">
        <v>3059278</v>
      </c>
      <c r="E38" s="104" t="s">
        <v>110</v>
      </c>
      <c r="F38" s="101">
        <v>30046483</v>
      </c>
      <c r="G38" s="104" t="s">
        <v>111</v>
      </c>
      <c r="H38" s="32">
        <v>11.05</v>
      </c>
      <c r="I38" s="32">
        <f t="shared" si="1"/>
        <v>11.350000000000001</v>
      </c>
    </row>
    <row r="39" spans="2:9" x14ac:dyDescent="0.2">
      <c r="B39" s="203">
        <v>17</v>
      </c>
      <c r="C39" s="101">
        <v>2745</v>
      </c>
      <c r="D39" s="101">
        <v>3096028</v>
      </c>
      <c r="E39" s="104" t="s">
        <v>89</v>
      </c>
      <c r="F39" s="101">
        <v>30046586</v>
      </c>
      <c r="G39" s="104" t="s">
        <v>90</v>
      </c>
      <c r="H39" s="32">
        <f t="shared" si="1"/>
        <v>11.120000000000001</v>
      </c>
      <c r="I39" s="32">
        <f t="shared" si="1"/>
        <v>11.420000000000002</v>
      </c>
    </row>
    <row r="40" spans="2:9" x14ac:dyDescent="0.2">
      <c r="B40" s="203">
        <v>18</v>
      </c>
      <c r="C40" s="101">
        <v>4263</v>
      </c>
      <c r="D40" s="101">
        <v>3104651</v>
      </c>
      <c r="E40" s="207" t="s">
        <v>248</v>
      </c>
      <c r="F40" s="203">
        <v>30502351</v>
      </c>
      <c r="G40" s="207" t="s">
        <v>260</v>
      </c>
      <c r="H40" s="32">
        <f t="shared" si="1"/>
        <v>11.190000000000001</v>
      </c>
      <c r="I40" s="32">
        <f t="shared" si="1"/>
        <v>11.490000000000002</v>
      </c>
    </row>
    <row r="41" spans="2:9" x14ac:dyDescent="0.2">
      <c r="B41" s="203">
        <v>19</v>
      </c>
      <c r="C41" s="101">
        <v>3795</v>
      </c>
      <c r="D41" s="101">
        <v>3088006</v>
      </c>
      <c r="E41" s="104" t="s">
        <v>196</v>
      </c>
      <c r="F41" s="101">
        <v>30501174</v>
      </c>
      <c r="G41" s="104" t="s">
        <v>279</v>
      </c>
      <c r="H41" s="32">
        <f t="shared" si="1"/>
        <v>11.260000000000002</v>
      </c>
      <c r="I41" s="32">
        <f t="shared" si="1"/>
        <v>11.560000000000002</v>
      </c>
    </row>
    <row r="42" spans="2:9" x14ac:dyDescent="0.2">
      <c r="B42" s="184">
        <v>20</v>
      </c>
      <c r="C42" s="184" t="s">
        <v>200</v>
      </c>
      <c r="D42" s="184">
        <v>3105064</v>
      </c>
      <c r="E42" s="208" t="s">
        <v>172</v>
      </c>
      <c r="F42" s="184">
        <v>30042041</v>
      </c>
      <c r="G42" s="208" t="s">
        <v>173</v>
      </c>
      <c r="H42" s="187">
        <f t="shared" si="1"/>
        <v>11.330000000000002</v>
      </c>
      <c r="I42" s="187">
        <v>12.03</v>
      </c>
    </row>
    <row r="43" spans="2:9" x14ac:dyDescent="0.2">
      <c r="B43" s="38" t="s">
        <v>27</v>
      </c>
      <c r="C43" s="205"/>
      <c r="D43" s="205"/>
      <c r="E43" s="206"/>
      <c r="F43" s="205"/>
      <c r="G43" s="206"/>
      <c r="H43" s="51">
        <f t="shared" si="1"/>
        <v>11.400000000000002</v>
      </c>
      <c r="I43" s="51">
        <v>12.1</v>
      </c>
    </row>
    <row r="44" spans="2:9" x14ac:dyDescent="0.2">
      <c r="H44" s="56"/>
      <c r="I44" s="56"/>
    </row>
  </sheetData>
  <conditionalFormatting sqref="E41:G41 C22:G31 C33:G38">
    <cfRule type="cellIs" dxfId="44" priority="13" operator="equal">
      <formula>0</formula>
    </cfRule>
  </conditionalFormatting>
  <conditionalFormatting sqref="D37">
    <cfRule type="cellIs" dxfId="43" priority="7" operator="equal">
      <formula>0</formula>
    </cfRule>
  </conditionalFormatting>
  <conditionalFormatting sqref="C42:G42">
    <cfRule type="cellIs" dxfId="42" priority="5" operator="equal">
      <formula>0</formula>
    </cfRule>
  </conditionalFormatting>
  <conditionalFormatting sqref="C39:G39">
    <cfRule type="cellIs" dxfId="41" priority="4" operator="equal">
      <formula>0</formula>
    </cfRule>
  </conditionalFormatting>
  <conditionalFormatting sqref="D41">
    <cfRule type="cellIs" dxfId="40" priority="1" operator="equal">
      <formula>0</formula>
    </cfRule>
  </conditionalFormatting>
  <conditionalFormatting sqref="C40:D41">
    <cfRule type="cellIs" dxfId="39" priority="3" operator="equal">
      <formula>0</formula>
    </cfRule>
  </conditionalFormatting>
  <conditionalFormatting sqref="D41">
    <cfRule type="cellIs" dxfId="38" priority="2" operator="equal">
      <formula>0</formula>
    </cfRule>
  </conditionalFormatting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showGridLines="0" topLeftCell="A5" zoomScale="80" zoomScaleNormal="80" workbookViewId="0">
      <selection activeCell="E45" sqref="E45"/>
    </sheetView>
  </sheetViews>
  <sheetFormatPr defaultRowHeight="12.75" x14ac:dyDescent="0.2"/>
  <cols>
    <col min="1" max="1" width="9.140625" style="45"/>
    <col min="2" max="2" width="14.7109375" style="43" customWidth="1"/>
    <col min="3" max="3" width="18.5703125" style="88" customWidth="1"/>
    <col min="4" max="4" width="19" style="88" customWidth="1"/>
    <col min="5" max="5" width="23.28515625" style="45" customWidth="1"/>
    <col min="6" max="6" width="19.140625" style="88" customWidth="1"/>
    <col min="7" max="7" width="35.7109375" style="45" customWidth="1"/>
    <col min="8" max="9" width="22.7109375" style="43" customWidth="1"/>
    <col min="10" max="16384" width="9.140625" style="45"/>
  </cols>
  <sheetData>
    <row r="1" spans="2:9" s="164" customFormat="1" x14ac:dyDescent="0.2">
      <c r="B1" s="165"/>
      <c r="C1" s="165"/>
      <c r="D1" s="165"/>
      <c r="E1" s="53"/>
      <c r="F1" s="165"/>
      <c r="G1" s="53"/>
      <c r="H1" s="165"/>
      <c r="I1" s="165"/>
    </row>
    <row r="2" spans="2:9" s="164" customFormat="1" x14ac:dyDescent="0.2">
      <c r="C2" s="165"/>
      <c r="D2" s="165"/>
      <c r="E2" s="53"/>
      <c r="F2" s="165"/>
      <c r="G2" s="53"/>
      <c r="H2" s="165"/>
      <c r="I2" s="165"/>
    </row>
    <row r="3" spans="2:9" s="164" customFormat="1" x14ac:dyDescent="0.2">
      <c r="B3" s="165"/>
      <c r="D3" s="165"/>
      <c r="E3" s="53"/>
      <c r="F3" s="165"/>
      <c r="G3" s="53"/>
      <c r="H3" s="165"/>
      <c r="I3" s="165"/>
    </row>
    <row r="4" spans="2:9" s="164" customFormat="1" ht="27.75" x14ac:dyDescent="0.2">
      <c r="D4" s="107" t="s">
        <v>313</v>
      </c>
      <c r="E4" s="53"/>
      <c r="F4" s="165"/>
      <c r="H4" s="165"/>
      <c r="I4" s="165"/>
    </row>
    <row r="5" spans="2:9" s="164" customFormat="1" x14ac:dyDescent="0.2">
      <c r="B5" s="165"/>
      <c r="C5" s="165"/>
      <c r="D5" s="165"/>
      <c r="E5" s="53"/>
      <c r="F5" s="165"/>
      <c r="G5" s="53"/>
      <c r="H5" s="165"/>
      <c r="I5" s="165"/>
    </row>
    <row r="6" spans="2:9" s="164" customFormat="1" x14ac:dyDescent="0.2">
      <c r="B6" s="165"/>
      <c r="C6" s="165"/>
      <c r="D6" s="165"/>
      <c r="E6" s="53"/>
      <c r="F6" s="165"/>
      <c r="G6" s="53"/>
      <c r="H6" s="165"/>
      <c r="I6" s="165"/>
    </row>
    <row r="7" spans="2:9" s="164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8" spans="2:9" s="89" customFormat="1" x14ac:dyDescent="0.2">
      <c r="B8" s="90"/>
      <c r="C8" s="90"/>
      <c r="D8" s="90"/>
      <c r="E8" s="53"/>
      <c r="F8" s="90"/>
      <c r="G8" s="53"/>
      <c r="H8" s="90"/>
      <c r="I8" s="90"/>
    </row>
    <row r="9" spans="2:9" s="89" customFormat="1" x14ac:dyDescent="0.2">
      <c r="C9" s="90"/>
      <c r="E9" s="53"/>
      <c r="F9" s="90"/>
      <c r="G9" s="53"/>
      <c r="H9" s="90"/>
      <c r="I9" s="90"/>
    </row>
    <row r="10" spans="2:9" s="89" customFormat="1" ht="27.75" x14ac:dyDescent="0.2">
      <c r="B10" s="90"/>
      <c r="C10" s="90"/>
      <c r="D10" s="107" t="s">
        <v>270</v>
      </c>
      <c r="E10" s="53"/>
      <c r="F10" s="90"/>
      <c r="G10" s="53"/>
      <c r="H10" s="90"/>
      <c r="I10" s="90"/>
    </row>
    <row r="11" spans="2:9" s="89" customFormat="1" x14ac:dyDescent="0.2">
      <c r="E11" s="53"/>
      <c r="F11" s="90"/>
      <c r="H11" s="90"/>
      <c r="I11" s="90"/>
    </row>
    <row r="12" spans="2:9" s="89" customFormat="1" x14ac:dyDescent="0.2">
      <c r="B12" s="90"/>
      <c r="C12" s="90"/>
      <c r="D12" s="90"/>
      <c r="E12" s="53"/>
      <c r="F12" s="90"/>
      <c r="G12" s="53"/>
      <c r="H12" s="90"/>
      <c r="I12" s="90"/>
    </row>
    <row r="13" spans="2:9" s="89" customFormat="1" ht="13.5" thickBot="1" x14ac:dyDescent="0.25">
      <c r="B13" s="105"/>
      <c r="C13" s="105"/>
      <c r="D13" s="105"/>
      <c r="E13" s="54"/>
      <c r="F13" s="105"/>
      <c r="G13" s="54"/>
      <c r="H13" s="105"/>
      <c r="I13" s="105"/>
    </row>
    <row r="15" spans="2:9" x14ac:dyDescent="0.2">
      <c r="B15" s="44" t="s">
        <v>0</v>
      </c>
      <c r="C15" s="56"/>
      <c r="D15" s="56"/>
      <c r="E15" s="23"/>
      <c r="F15" s="56"/>
      <c r="G15" s="33"/>
      <c r="H15" s="44" t="s">
        <v>52</v>
      </c>
      <c r="I15" s="44" t="s">
        <v>52</v>
      </c>
    </row>
    <row r="16" spans="2:9" x14ac:dyDescent="0.2">
      <c r="G16" s="34"/>
    </row>
    <row r="17" spans="2:9" x14ac:dyDescent="0.2">
      <c r="B17" s="44"/>
      <c r="C17" s="56"/>
      <c r="D17" s="56"/>
      <c r="E17" s="23"/>
      <c r="F17" s="56"/>
      <c r="G17" s="33" t="s">
        <v>1</v>
      </c>
      <c r="H17" s="44" t="str">
        <f>SATURDAY!D52</f>
        <v>Luciano D'Elia</v>
      </c>
      <c r="I17" s="44" t="str">
        <f>SATURDAY!T52</f>
        <v>Sheryl Green</v>
      </c>
    </row>
    <row r="18" spans="2:9" x14ac:dyDescent="0.2">
      <c r="B18" s="44"/>
      <c r="C18" s="56"/>
      <c r="D18" s="56"/>
      <c r="E18" s="23"/>
      <c r="F18" s="56"/>
      <c r="G18" s="33" t="s">
        <v>1</v>
      </c>
      <c r="H18" s="44" t="str">
        <f>SATURDAY!D53</f>
        <v>Belinda Dawkins</v>
      </c>
      <c r="I18" s="44" t="str">
        <f>SATURDAY!T53</f>
        <v>Sue Chandler</v>
      </c>
    </row>
    <row r="20" spans="2:9" ht="27.75" customHeight="1" x14ac:dyDescent="0.2">
      <c r="B20" s="38" t="s">
        <v>41</v>
      </c>
      <c r="C20" s="38" t="s">
        <v>42</v>
      </c>
      <c r="D20" s="38" t="s">
        <v>43</v>
      </c>
      <c r="E20" s="39" t="s">
        <v>44</v>
      </c>
      <c r="F20" s="38" t="s">
        <v>43</v>
      </c>
      <c r="G20" s="39" t="s">
        <v>45</v>
      </c>
      <c r="H20" s="38" t="s">
        <v>49</v>
      </c>
      <c r="I20" s="38" t="s">
        <v>50</v>
      </c>
    </row>
    <row r="21" spans="2:9" ht="15" x14ac:dyDescent="0.2">
      <c r="B21" s="168">
        <v>1</v>
      </c>
      <c r="C21" s="169" t="s">
        <v>134</v>
      </c>
      <c r="D21" s="168">
        <v>3069648</v>
      </c>
      <c r="E21" s="170" t="s">
        <v>135</v>
      </c>
      <c r="F21" s="171">
        <v>30047237</v>
      </c>
      <c r="G21" s="170" t="s">
        <v>136</v>
      </c>
      <c r="H21" s="172">
        <v>12.45</v>
      </c>
      <c r="I21" s="172">
        <v>1.1499999999999999</v>
      </c>
    </row>
    <row r="22" spans="2:9" x14ac:dyDescent="0.2">
      <c r="B22" s="174">
        <v>2</v>
      </c>
      <c r="C22" s="174">
        <v>743</v>
      </c>
      <c r="D22" s="174">
        <v>3095612</v>
      </c>
      <c r="E22" s="102" t="s">
        <v>123</v>
      </c>
      <c r="F22" s="174">
        <v>30043491</v>
      </c>
      <c r="G22" s="102" t="s">
        <v>124</v>
      </c>
      <c r="H22" s="32">
        <f>H21+0.08</f>
        <v>12.53</v>
      </c>
      <c r="I22" s="32">
        <f>I21+0.08</f>
        <v>1.23</v>
      </c>
    </row>
    <row r="23" spans="2:9" ht="15" x14ac:dyDescent="0.2">
      <c r="B23" s="174">
        <v>3</v>
      </c>
      <c r="C23" s="174">
        <v>1895</v>
      </c>
      <c r="D23" s="174">
        <v>3100086</v>
      </c>
      <c r="E23" s="102" t="s">
        <v>144</v>
      </c>
      <c r="F23" s="174">
        <v>30045303</v>
      </c>
      <c r="G23" s="147" t="s">
        <v>145</v>
      </c>
      <c r="H23" s="32">
        <v>1.01</v>
      </c>
      <c r="I23" s="32">
        <f t="shared" ref="I23:I26" si="0">I22+0.08</f>
        <v>1.31</v>
      </c>
    </row>
    <row r="24" spans="2:9" x14ac:dyDescent="0.2">
      <c r="B24" s="174">
        <v>4</v>
      </c>
      <c r="C24" s="174">
        <v>3192</v>
      </c>
      <c r="D24" s="174">
        <v>3098424</v>
      </c>
      <c r="E24" s="102" t="s">
        <v>120</v>
      </c>
      <c r="F24" s="174">
        <v>30040336</v>
      </c>
      <c r="G24" s="102" t="s">
        <v>121</v>
      </c>
      <c r="H24" s="32">
        <f t="shared" ref="H24:H27" si="1">H23+0.08</f>
        <v>1.0900000000000001</v>
      </c>
      <c r="I24" s="32">
        <f t="shared" si="0"/>
        <v>1.3900000000000001</v>
      </c>
    </row>
    <row r="25" spans="2:9" ht="15" x14ac:dyDescent="0.2">
      <c r="B25" s="174">
        <v>5</v>
      </c>
      <c r="C25" s="101">
        <v>2129</v>
      </c>
      <c r="D25" s="174">
        <v>3032124</v>
      </c>
      <c r="E25" s="104" t="s">
        <v>151</v>
      </c>
      <c r="F25" s="129">
        <v>40016167</v>
      </c>
      <c r="G25" s="104" t="s">
        <v>152</v>
      </c>
      <c r="H25" s="32">
        <f t="shared" si="1"/>
        <v>1.1700000000000002</v>
      </c>
      <c r="I25" s="32">
        <f t="shared" si="0"/>
        <v>1.4700000000000002</v>
      </c>
    </row>
    <row r="26" spans="2:9" x14ac:dyDescent="0.2">
      <c r="B26" s="174">
        <v>6</v>
      </c>
      <c r="C26" s="174">
        <v>3303</v>
      </c>
      <c r="D26" s="174">
        <v>3096017</v>
      </c>
      <c r="E26" s="102" t="s">
        <v>71</v>
      </c>
      <c r="F26" s="174">
        <v>30047537</v>
      </c>
      <c r="G26" s="102" t="s">
        <v>174</v>
      </c>
      <c r="H26" s="32">
        <f t="shared" si="1"/>
        <v>1.2500000000000002</v>
      </c>
      <c r="I26" s="32">
        <f t="shared" si="0"/>
        <v>1.5500000000000003</v>
      </c>
    </row>
    <row r="27" spans="2:9" x14ac:dyDescent="0.2">
      <c r="B27" s="174">
        <v>7</v>
      </c>
      <c r="C27" s="174">
        <v>3304</v>
      </c>
      <c r="D27" s="174">
        <v>3106593</v>
      </c>
      <c r="E27" s="102" t="s">
        <v>179</v>
      </c>
      <c r="F27" s="174">
        <v>30047536</v>
      </c>
      <c r="G27" s="102" t="s">
        <v>180</v>
      </c>
      <c r="H27" s="32">
        <f t="shared" si="1"/>
        <v>1.3300000000000003</v>
      </c>
      <c r="I27" s="32">
        <v>2.0299999999999998</v>
      </c>
    </row>
    <row r="28" spans="2:9" x14ac:dyDescent="0.2">
      <c r="B28" s="35"/>
      <c r="C28" s="35"/>
      <c r="D28" s="35"/>
      <c r="E28" s="36"/>
      <c r="F28" s="35"/>
      <c r="G28" s="36"/>
      <c r="H28" s="37" t="s">
        <v>2</v>
      </c>
      <c r="I28" s="37" t="s">
        <v>2</v>
      </c>
    </row>
    <row r="29" spans="2:9" ht="15" x14ac:dyDescent="0.2">
      <c r="B29" s="174">
        <v>8</v>
      </c>
      <c r="C29" s="174">
        <v>436</v>
      </c>
      <c r="D29" s="174">
        <v>3099491</v>
      </c>
      <c r="E29" s="102" t="s">
        <v>185</v>
      </c>
      <c r="F29" s="174">
        <v>30041173</v>
      </c>
      <c r="G29" s="157" t="s">
        <v>247</v>
      </c>
      <c r="H29" s="32">
        <v>2</v>
      </c>
      <c r="I29" s="32">
        <v>2.2999999999999998</v>
      </c>
    </row>
    <row r="30" spans="2:9" x14ac:dyDescent="0.2">
      <c r="B30" s="174">
        <v>9</v>
      </c>
      <c r="C30" s="174">
        <v>5592</v>
      </c>
      <c r="D30" s="174">
        <v>4013005</v>
      </c>
      <c r="E30" s="102" t="s">
        <v>107</v>
      </c>
      <c r="F30" s="174">
        <v>30047556</v>
      </c>
      <c r="G30" s="102" t="s">
        <v>109</v>
      </c>
      <c r="H30" s="32">
        <f>H29+0.08</f>
        <v>2.08</v>
      </c>
      <c r="I30" s="32">
        <f>I29+0.08</f>
        <v>2.38</v>
      </c>
    </row>
    <row r="31" spans="2:9" s="150" customFormat="1" ht="15" x14ac:dyDescent="0.2">
      <c r="B31" s="174">
        <v>10</v>
      </c>
      <c r="C31" s="101">
        <v>1238</v>
      </c>
      <c r="D31" s="174">
        <v>3009866</v>
      </c>
      <c r="E31" s="104" t="s">
        <v>221</v>
      </c>
      <c r="F31" s="129">
        <v>30043977</v>
      </c>
      <c r="G31" s="104" t="s">
        <v>259</v>
      </c>
      <c r="H31" s="32">
        <f t="shared" ref="H31:I35" si="2">H30+0.08</f>
        <v>2.16</v>
      </c>
      <c r="I31" s="32">
        <f t="shared" si="2"/>
        <v>2.46</v>
      </c>
    </row>
    <row r="32" spans="2:9" s="150" customFormat="1" ht="15" x14ac:dyDescent="0.2">
      <c r="B32" s="174">
        <v>11</v>
      </c>
      <c r="C32" s="101">
        <v>3897</v>
      </c>
      <c r="D32" s="174">
        <v>3201284</v>
      </c>
      <c r="E32" s="104" t="s">
        <v>227</v>
      </c>
      <c r="F32" s="129">
        <v>30501430</v>
      </c>
      <c r="G32" s="104" t="s">
        <v>228</v>
      </c>
      <c r="H32" s="32">
        <f t="shared" si="2"/>
        <v>2.2400000000000002</v>
      </c>
      <c r="I32" s="32">
        <f t="shared" si="2"/>
        <v>2.54</v>
      </c>
    </row>
    <row r="33" spans="2:9" s="150" customFormat="1" ht="15" x14ac:dyDescent="0.2">
      <c r="B33" s="174">
        <v>12</v>
      </c>
      <c r="C33" s="101">
        <v>1809</v>
      </c>
      <c r="D33" s="174">
        <v>3101795</v>
      </c>
      <c r="E33" s="104" t="s">
        <v>195</v>
      </c>
      <c r="F33" s="129">
        <v>30045153</v>
      </c>
      <c r="G33" s="104" t="s">
        <v>229</v>
      </c>
      <c r="H33" s="32">
        <f t="shared" si="2"/>
        <v>2.3200000000000003</v>
      </c>
      <c r="I33" s="32">
        <v>3.02</v>
      </c>
    </row>
    <row r="34" spans="2:9" s="150" customFormat="1" ht="15" x14ac:dyDescent="0.2">
      <c r="B34" s="174">
        <v>13</v>
      </c>
      <c r="C34" s="101">
        <v>4986</v>
      </c>
      <c r="D34" s="174">
        <v>2013589</v>
      </c>
      <c r="E34" s="104" t="s">
        <v>230</v>
      </c>
      <c r="F34" s="129">
        <v>20091348</v>
      </c>
      <c r="G34" s="104" t="s">
        <v>231</v>
      </c>
      <c r="H34" s="32">
        <f t="shared" si="2"/>
        <v>2.4000000000000004</v>
      </c>
      <c r="I34" s="32">
        <f t="shared" si="2"/>
        <v>3.1</v>
      </c>
    </row>
    <row r="35" spans="2:9" s="218" customFormat="1" ht="15" x14ac:dyDescent="0.2">
      <c r="B35" s="174">
        <v>14</v>
      </c>
      <c r="C35" s="101">
        <v>3178</v>
      </c>
      <c r="D35" s="174">
        <v>3106224</v>
      </c>
      <c r="E35" s="104" t="s">
        <v>232</v>
      </c>
      <c r="F35" s="129">
        <v>30500203</v>
      </c>
      <c r="G35" s="104" t="s">
        <v>233</v>
      </c>
      <c r="H35" s="32">
        <f t="shared" ref="H35" si="3">H34+0.08</f>
        <v>2.4800000000000004</v>
      </c>
      <c r="I35" s="32">
        <f t="shared" si="2"/>
        <v>3.18</v>
      </c>
    </row>
    <row r="36" spans="2:9" x14ac:dyDescent="0.2">
      <c r="B36" s="38" t="s">
        <v>27</v>
      </c>
      <c r="C36" s="38"/>
      <c r="D36" s="38"/>
      <c r="E36" s="162"/>
      <c r="F36" s="38"/>
      <c r="G36" s="162"/>
      <c r="H36" s="37">
        <v>3.04</v>
      </c>
      <c r="I36" s="51">
        <f>I35+0.08</f>
        <v>3.2600000000000002</v>
      </c>
    </row>
  </sheetData>
  <conditionalFormatting sqref="C21:G27 C29:G29 C31:G35">
    <cfRule type="cellIs" dxfId="37" priority="2" operator="equal">
      <formula>0</formula>
    </cfRule>
  </conditionalFormatting>
  <conditionalFormatting sqref="C30:G30">
    <cfRule type="cellIs" dxfId="36" priority="1" operator="equal">
      <formula>0</formula>
    </cfRule>
  </conditionalFormatting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showGridLines="0" topLeftCell="A6" zoomScale="80" zoomScaleNormal="80" workbookViewId="0">
      <selection activeCell="G22" sqref="G22"/>
    </sheetView>
  </sheetViews>
  <sheetFormatPr defaultRowHeight="12.75" x14ac:dyDescent="0.2"/>
  <cols>
    <col min="1" max="1" width="9.140625" style="42"/>
    <col min="2" max="2" width="14.7109375" style="40" customWidth="1"/>
    <col min="3" max="3" width="18.5703125" style="88" customWidth="1"/>
    <col min="4" max="4" width="19" style="88" customWidth="1"/>
    <col min="5" max="5" width="23.28515625" style="42" customWidth="1"/>
    <col min="6" max="6" width="19.140625" style="88" customWidth="1"/>
    <col min="7" max="7" width="35.7109375" style="42" customWidth="1"/>
    <col min="8" max="9" width="22.7109375" style="40" customWidth="1"/>
    <col min="10" max="16384" width="9.140625" style="42"/>
  </cols>
  <sheetData>
    <row r="1" spans="2:9" s="89" customFormat="1" x14ac:dyDescent="0.2">
      <c r="B1" s="90"/>
      <c r="C1" s="90"/>
      <c r="D1" s="90"/>
      <c r="E1" s="53"/>
      <c r="F1" s="90"/>
      <c r="G1" s="53"/>
      <c r="H1" s="90"/>
      <c r="I1" s="90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7.75" x14ac:dyDescent="0.2">
      <c r="D4" s="107" t="s">
        <v>271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8" spans="2:9" s="89" customFormat="1" x14ac:dyDescent="0.2">
      <c r="B8" s="90"/>
      <c r="C8" s="90"/>
      <c r="D8" s="90"/>
      <c r="E8" s="53"/>
      <c r="F8" s="90"/>
      <c r="G8" s="53"/>
      <c r="H8" s="90"/>
      <c r="I8" s="90"/>
    </row>
    <row r="9" spans="2:9" s="89" customFormat="1" x14ac:dyDescent="0.2">
      <c r="C9" s="90"/>
      <c r="D9" s="90"/>
      <c r="E9" s="53"/>
      <c r="F9" s="90"/>
      <c r="G9" s="53"/>
      <c r="H9" s="90"/>
      <c r="I9" s="90"/>
    </row>
    <row r="10" spans="2:9" s="89" customFormat="1" x14ac:dyDescent="0.2">
      <c r="B10" s="90"/>
      <c r="D10" s="90"/>
      <c r="E10" s="53"/>
      <c r="F10" s="90"/>
      <c r="G10" s="53"/>
      <c r="H10" s="90"/>
      <c r="I10" s="90"/>
    </row>
    <row r="11" spans="2:9" s="89" customFormat="1" ht="27.75" x14ac:dyDescent="0.2">
      <c r="D11" s="107" t="s">
        <v>272</v>
      </c>
      <c r="E11" s="53"/>
      <c r="F11" s="90"/>
      <c r="H11" s="90"/>
      <c r="I11" s="90"/>
    </row>
    <row r="12" spans="2:9" s="89" customFormat="1" x14ac:dyDescent="0.2">
      <c r="B12" s="90"/>
      <c r="C12" s="90"/>
      <c r="D12" s="90"/>
      <c r="E12" s="53"/>
      <c r="F12" s="90"/>
      <c r="G12" s="53"/>
      <c r="H12" s="90"/>
      <c r="I12" s="90"/>
    </row>
    <row r="13" spans="2:9" s="89" customFormat="1" x14ac:dyDescent="0.2">
      <c r="B13" s="90"/>
      <c r="C13" s="90"/>
      <c r="D13" s="90"/>
      <c r="E13" s="53"/>
      <c r="F13" s="90"/>
      <c r="G13" s="53"/>
      <c r="H13" s="90"/>
      <c r="I13" s="90"/>
    </row>
    <row r="14" spans="2:9" s="89" customFormat="1" ht="13.5" thickBot="1" x14ac:dyDescent="0.25">
      <c r="B14" s="105"/>
      <c r="C14" s="105"/>
      <c r="D14" s="105"/>
      <c r="E14" s="54"/>
      <c r="F14" s="105"/>
      <c r="G14" s="54"/>
      <c r="H14" s="105"/>
      <c r="I14" s="105"/>
    </row>
    <row r="16" spans="2:9" x14ac:dyDescent="0.2">
      <c r="B16" s="41" t="s">
        <v>0</v>
      </c>
      <c r="C16" s="56"/>
      <c r="D16" s="56"/>
      <c r="E16" s="23"/>
      <c r="F16" s="56"/>
      <c r="G16" s="33"/>
      <c r="H16" s="41" t="s">
        <v>51</v>
      </c>
      <c r="I16" s="41" t="s">
        <v>53</v>
      </c>
    </row>
    <row r="17" spans="2:9" x14ac:dyDescent="0.2">
      <c r="G17" s="34"/>
    </row>
    <row r="18" spans="2:9" x14ac:dyDescent="0.2">
      <c r="B18" s="41"/>
      <c r="C18" s="56"/>
      <c r="D18" s="56"/>
      <c r="E18" s="23"/>
      <c r="F18" s="56"/>
      <c r="G18" s="33" t="s">
        <v>1</v>
      </c>
      <c r="H18" s="41" t="str">
        <f>SATURDAY!L22</f>
        <v xml:space="preserve">Natalie Frew </v>
      </c>
      <c r="I18" s="41" t="str">
        <f>SATURDAY!L52</f>
        <v xml:space="preserve">Natalie Frew </v>
      </c>
    </row>
    <row r="19" spans="2:9" s="126" customFormat="1" x14ac:dyDescent="0.2">
      <c r="B19" s="56"/>
      <c r="C19" s="56"/>
      <c r="D19" s="56"/>
      <c r="E19" s="72"/>
      <c r="F19" s="56"/>
      <c r="G19" s="33" t="s">
        <v>1</v>
      </c>
      <c r="H19" s="56" t="str">
        <f>SATURDAY!L23</f>
        <v>Jennifer Holmes</v>
      </c>
      <c r="I19" s="56" t="str">
        <f>SATURDAY!L53</f>
        <v>Jennifer Holmes</v>
      </c>
    </row>
    <row r="21" spans="2:9" ht="27.75" customHeight="1" x14ac:dyDescent="0.2">
      <c r="B21" s="38" t="s">
        <v>41</v>
      </c>
      <c r="C21" s="38" t="s">
        <v>42</v>
      </c>
      <c r="D21" s="38" t="s">
        <v>43</v>
      </c>
      <c r="E21" s="39" t="s">
        <v>44</v>
      </c>
      <c r="F21" s="38" t="s">
        <v>43</v>
      </c>
      <c r="G21" s="39" t="s">
        <v>45</v>
      </c>
      <c r="H21" s="38">
        <v>3.2</v>
      </c>
      <c r="I21" s="38">
        <v>3.3</v>
      </c>
    </row>
    <row r="22" spans="2:9" ht="15" x14ac:dyDescent="0.2">
      <c r="B22" s="168">
        <v>1</v>
      </c>
      <c r="C22" s="169"/>
      <c r="D22" s="168"/>
      <c r="E22" s="170" t="s">
        <v>319</v>
      </c>
      <c r="F22" s="186"/>
      <c r="G22" s="213" t="s">
        <v>320</v>
      </c>
      <c r="H22" s="172">
        <v>9</v>
      </c>
      <c r="I22" s="172">
        <v>12.3</v>
      </c>
    </row>
    <row r="23" spans="2:9" s="153" customFormat="1" ht="15" x14ac:dyDescent="0.2">
      <c r="B23" s="168">
        <v>2</v>
      </c>
      <c r="C23" s="169" t="s">
        <v>258</v>
      </c>
      <c r="D23" s="168">
        <v>3104666</v>
      </c>
      <c r="E23" s="170" t="s">
        <v>265</v>
      </c>
      <c r="F23" s="186">
        <v>30037721</v>
      </c>
      <c r="G23" s="213" t="s">
        <v>266</v>
      </c>
      <c r="H23" s="172">
        <f>H22+0.08</f>
        <v>9.08</v>
      </c>
      <c r="I23" s="172">
        <f>I22+0.08</f>
        <v>12.38</v>
      </c>
    </row>
    <row r="24" spans="2:9" x14ac:dyDescent="0.2">
      <c r="B24" s="124">
        <v>3</v>
      </c>
      <c r="C24" s="160">
        <v>1307</v>
      </c>
      <c r="D24" s="160">
        <v>4013034</v>
      </c>
      <c r="E24" s="102" t="s">
        <v>91</v>
      </c>
      <c r="F24" s="160">
        <v>40017780</v>
      </c>
      <c r="G24" s="214" t="s">
        <v>92</v>
      </c>
      <c r="H24" s="32">
        <f t="shared" ref="H24:H27" si="0">H23+0.08</f>
        <v>9.16</v>
      </c>
      <c r="I24" s="32">
        <f t="shared" ref="I24:I27" si="1">I23+0.08</f>
        <v>12.46</v>
      </c>
    </row>
    <row r="25" spans="2:9" x14ac:dyDescent="0.2">
      <c r="B25" s="124">
        <v>4</v>
      </c>
      <c r="C25" s="160">
        <v>3763</v>
      </c>
      <c r="D25" s="160">
        <v>3098429</v>
      </c>
      <c r="E25" s="102" t="s">
        <v>103</v>
      </c>
      <c r="F25" s="160">
        <v>30501093</v>
      </c>
      <c r="G25" s="214" t="s">
        <v>105</v>
      </c>
      <c r="H25" s="32">
        <f t="shared" si="0"/>
        <v>9.24</v>
      </c>
      <c r="I25" s="32">
        <f t="shared" si="1"/>
        <v>12.540000000000001</v>
      </c>
    </row>
    <row r="26" spans="2:9" ht="15" x14ac:dyDescent="0.2">
      <c r="B26" s="124">
        <v>5</v>
      </c>
      <c r="C26" s="91">
        <v>5592</v>
      </c>
      <c r="D26" s="91">
        <v>4013005</v>
      </c>
      <c r="E26" s="102" t="s">
        <v>107</v>
      </c>
      <c r="F26" s="91">
        <v>30047566</v>
      </c>
      <c r="G26" s="215" t="s">
        <v>108</v>
      </c>
      <c r="H26" s="32">
        <f t="shared" si="0"/>
        <v>9.32</v>
      </c>
      <c r="I26" s="32">
        <v>1.02</v>
      </c>
    </row>
    <row r="27" spans="2:9" x14ac:dyDescent="0.2">
      <c r="B27" s="30">
        <v>6</v>
      </c>
      <c r="C27" s="91">
        <v>2310</v>
      </c>
      <c r="D27" s="91">
        <v>3103468</v>
      </c>
      <c r="E27" s="102" t="s">
        <v>303</v>
      </c>
      <c r="F27" s="91">
        <v>30045918</v>
      </c>
      <c r="G27" s="214" t="s">
        <v>280</v>
      </c>
      <c r="H27" s="32">
        <f t="shared" si="0"/>
        <v>9.4</v>
      </c>
      <c r="I27" s="32">
        <f t="shared" si="1"/>
        <v>1.1000000000000001</v>
      </c>
    </row>
    <row r="28" spans="2:9" x14ac:dyDescent="0.2">
      <c r="B28" s="30">
        <v>7</v>
      </c>
      <c r="C28" s="91">
        <v>5859</v>
      </c>
      <c r="D28" s="91">
        <v>7000372</v>
      </c>
      <c r="E28" s="102" t="s">
        <v>129</v>
      </c>
      <c r="F28" s="101">
        <v>30046808</v>
      </c>
      <c r="G28" s="214" t="s">
        <v>131</v>
      </c>
      <c r="H28" s="32">
        <f>H27+0.08</f>
        <v>9.48</v>
      </c>
      <c r="I28" s="32">
        <f>I27+0.08</f>
        <v>1.1800000000000002</v>
      </c>
    </row>
    <row r="29" spans="2:9" x14ac:dyDescent="0.2">
      <c r="B29" s="2"/>
      <c r="C29" s="2"/>
      <c r="D29" s="2"/>
      <c r="E29" s="1"/>
      <c r="F29" s="2"/>
      <c r="G29" s="1"/>
      <c r="H29" s="37"/>
      <c r="I29" s="37"/>
    </row>
    <row r="30" spans="2:9" ht="15" x14ac:dyDescent="0.2">
      <c r="B30" s="30">
        <v>8</v>
      </c>
      <c r="C30" s="101">
        <v>1804</v>
      </c>
      <c r="D30" s="91">
        <v>3098793</v>
      </c>
      <c r="E30" s="104" t="s">
        <v>125</v>
      </c>
      <c r="F30" s="108">
        <v>30045144</v>
      </c>
      <c r="G30" s="216" t="s">
        <v>126</v>
      </c>
      <c r="H30" s="32">
        <v>10.199999999999999</v>
      </c>
      <c r="I30" s="32">
        <v>1.5</v>
      </c>
    </row>
    <row r="31" spans="2:9" x14ac:dyDescent="0.2">
      <c r="B31" s="30">
        <v>9</v>
      </c>
      <c r="C31" s="91">
        <v>411</v>
      </c>
      <c r="D31" s="91">
        <v>3041212</v>
      </c>
      <c r="E31" s="102" t="s">
        <v>137</v>
      </c>
      <c r="F31" s="101">
        <v>30043497</v>
      </c>
      <c r="G31" s="214" t="s">
        <v>138</v>
      </c>
      <c r="H31" s="32">
        <f>H30+0.08</f>
        <v>10.28</v>
      </c>
      <c r="I31" s="32">
        <f>I30+0.08</f>
        <v>1.58</v>
      </c>
    </row>
    <row r="32" spans="2:9" x14ac:dyDescent="0.2">
      <c r="B32" s="30">
        <v>10</v>
      </c>
      <c r="C32" s="4">
        <v>3140</v>
      </c>
      <c r="D32" s="91">
        <v>3071898</v>
      </c>
      <c r="E32" s="102" t="s">
        <v>148</v>
      </c>
      <c r="F32" s="101">
        <v>30047184</v>
      </c>
      <c r="G32" s="214" t="s">
        <v>149</v>
      </c>
      <c r="H32" s="32">
        <f t="shared" ref="H32:H38" si="2">H31+0.08</f>
        <v>10.36</v>
      </c>
      <c r="I32" s="32">
        <v>2.06</v>
      </c>
    </row>
    <row r="33" spans="2:9" x14ac:dyDescent="0.2">
      <c r="B33" s="30">
        <v>11</v>
      </c>
      <c r="C33" s="91">
        <v>977</v>
      </c>
      <c r="D33" s="91">
        <v>3095821</v>
      </c>
      <c r="E33" s="102" t="s">
        <v>156</v>
      </c>
      <c r="F33" s="101">
        <v>30039850</v>
      </c>
      <c r="G33" s="214" t="s">
        <v>157</v>
      </c>
      <c r="H33" s="32">
        <f t="shared" si="2"/>
        <v>10.44</v>
      </c>
      <c r="I33" s="32">
        <f t="shared" ref="I33:I36" si="3">I32+0.08</f>
        <v>2.14</v>
      </c>
    </row>
    <row r="34" spans="2:9" s="153" customFormat="1" x14ac:dyDescent="0.2">
      <c r="B34" s="30">
        <v>12</v>
      </c>
      <c r="C34" s="91">
        <v>3828</v>
      </c>
      <c r="D34" s="174">
        <v>3096017</v>
      </c>
      <c r="E34" s="102" t="s">
        <v>71</v>
      </c>
      <c r="F34" s="101">
        <v>30501236</v>
      </c>
      <c r="G34" s="214" t="s">
        <v>175</v>
      </c>
      <c r="H34" s="32">
        <f t="shared" si="2"/>
        <v>10.52</v>
      </c>
      <c r="I34" s="32">
        <f t="shared" si="3"/>
        <v>2.2200000000000002</v>
      </c>
    </row>
    <row r="35" spans="2:9" s="153" customFormat="1" x14ac:dyDescent="0.2">
      <c r="B35" s="30">
        <v>13</v>
      </c>
      <c r="C35" s="154">
        <v>3737</v>
      </c>
      <c r="D35" s="154">
        <v>3104561</v>
      </c>
      <c r="E35" s="102" t="s">
        <v>248</v>
      </c>
      <c r="F35" s="101">
        <v>30501008</v>
      </c>
      <c r="G35" s="214" t="s">
        <v>249</v>
      </c>
      <c r="H35" s="32">
        <f t="shared" si="2"/>
        <v>10.6</v>
      </c>
      <c r="I35" s="32">
        <f t="shared" si="3"/>
        <v>2.3000000000000003</v>
      </c>
    </row>
    <row r="36" spans="2:9" x14ac:dyDescent="0.2">
      <c r="B36" s="30">
        <v>14</v>
      </c>
      <c r="C36" s="154">
        <v>1304</v>
      </c>
      <c r="D36" s="154">
        <v>3097121</v>
      </c>
      <c r="E36" s="102" t="s">
        <v>267</v>
      </c>
      <c r="F36" s="101">
        <v>30043652</v>
      </c>
      <c r="G36" s="214" t="s">
        <v>268</v>
      </c>
      <c r="H36" s="32">
        <v>11.08</v>
      </c>
      <c r="I36" s="32">
        <f t="shared" si="3"/>
        <v>2.3800000000000003</v>
      </c>
    </row>
    <row r="37" spans="2:9" x14ac:dyDescent="0.2">
      <c r="B37" s="30">
        <v>15</v>
      </c>
      <c r="C37" s="149">
        <v>3304</v>
      </c>
      <c r="D37" s="149">
        <v>3106593</v>
      </c>
      <c r="E37" s="102" t="s">
        <v>179</v>
      </c>
      <c r="F37" s="149">
        <v>30047536</v>
      </c>
      <c r="G37" s="214" t="s">
        <v>180</v>
      </c>
      <c r="H37" s="32">
        <f t="shared" si="2"/>
        <v>11.16</v>
      </c>
      <c r="I37" s="37" t="s">
        <v>306</v>
      </c>
    </row>
    <row r="38" spans="2:9" x14ac:dyDescent="0.2">
      <c r="B38" s="38" t="s">
        <v>27</v>
      </c>
      <c r="C38" s="35"/>
      <c r="D38" s="35"/>
      <c r="E38" s="95"/>
      <c r="F38" s="35"/>
      <c r="G38" s="217"/>
      <c r="H38" s="51">
        <f t="shared" si="2"/>
        <v>11.24</v>
      </c>
      <c r="I38" s="51">
        <f>I36+0.08</f>
        <v>2.4600000000000004</v>
      </c>
    </row>
  </sheetData>
  <conditionalFormatting sqref="C35:G36 C34 F34:G34 C30:G33 C24:G28">
    <cfRule type="cellIs" dxfId="35" priority="4" operator="equal">
      <formula>0</formula>
    </cfRule>
  </conditionalFormatting>
  <conditionalFormatting sqref="C37:G37">
    <cfRule type="cellIs" dxfId="34" priority="3" operator="equal">
      <formula>0</formula>
    </cfRule>
  </conditionalFormatting>
  <conditionalFormatting sqref="C22:G23">
    <cfRule type="cellIs" dxfId="33" priority="2" operator="equal">
      <formula>0</formula>
    </cfRule>
  </conditionalFormatting>
  <conditionalFormatting sqref="D34:E34">
    <cfRule type="cellIs" dxfId="32" priority="1" operator="equal">
      <formula>0</formula>
    </cfRule>
  </conditionalFormatting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showGridLines="0" tabSelected="1" topLeftCell="A40" zoomScale="80" zoomScaleNormal="80" workbookViewId="0">
      <selection activeCell="C69" sqref="C69"/>
    </sheetView>
  </sheetViews>
  <sheetFormatPr defaultRowHeight="12.75" x14ac:dyDescent="0.2"/>
  <cols>
    <col min="1" max="1" width="9.140625" style="45"/>
    <col min="2" max="2" width="14.7109375" style="43" customWidth="1"/>
    <col min="3" max="3" width="18.5703125" style="88" customWidth="1"/>
    <col min="4" max="4" width="19" style="88" customWidth="1"/>
    <col min="5" max="5" width="23.28515625" style="45" customWidth="1"/>
    <col min="6" max="6" width="19.140625" style="88" customWidth="1"/>
    <col min="7" max="7" width="35.7109375" style="45" customWidth="1"/>
    <col min="8" max="8" width="22.7109375" style="43" customWidth="1"/>
    <col min="9" max="16384" width="9.140625" style="45"/>
  </cols>
  <sheetData>
    <row r="1" spans="2:9" s="196" customFormat="1" x14ac:dyDescent="0.2">
      <c r="B1" s="189"/>
      <c r="C1" s="189"/>
      <c r="D1" s="189"/>
      <c r="E1" s="195"/>
      <c r="F1" s="189"/>
      <c r="G1" s="195"/>
      <c r="H1" s="189"/>
      <c r="I1" s="189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8.5" customHeight="1" x14ac:dyDescent="0.2">
      <c r="D4" s="107" t="s">
        <v>315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8" spans="2:9" s="196" customFormat="1" x14ac:dyDescent="0.2">
      <c r="B8" s="189"/>
      <c r="C8" s="189"/>
      <c r="D8" s="189"/>
      <c r="E8" s="195"/>
      <c r="F8" s="189"/>
      <c r="G8" s="195"/>
      <c r="H8" s="189"/>
      <c r="I8" s="189"/>
    </row>
    <row r="9" spans="2:9" s="173" customFormat="1" x14ac:dyDescent="0.2">
      <c r="C9" s="176"/>
      <c r="D9" s="176"/>
      <c r="E9" s="53"/>
      <c r="F9" s="176"/>
      <c r="G9" s="53"/>
      <c r="H9" s="176"/>
      <c r="I9" s="176"/>
    </row>
    <row r="10" spans="2:9" s="173" customFormat="1" x14ac:dyDescent="0.2">
      <c r="B10" s="176"/>
      <c r="C10" s="176"/>
      <c r="D10" s="176"/>
      <c r="E10" s="53"/>
      <c r="F10" s="176"/>
      <c r="G10" s="53"/>
      <c r="H10" s="176"/>
      <c r="I10" s="176"/>
    </row>
    <row r="11" spans="2:9" s="173" customFormat="1" ht="27.75" x14ac:dyDescent="0.2">
      <c r="D11" s="107" t="s">
        <v>305</v>
      </c>
      <c r="E11" s="53"/>
      <c r="F11" s="176"/>
      <c r="H11" s="176"/>
      <c r="I11" s="176"/>
    </row>
    <row r="12" spans="2:9" s="173" customFormat="1" x14ac:dyDescent="0.2">
      <c r="B12" s="176"/>
      <c r="C12" s="176"/>
      <c r="D12" s="176"/>
      <c r="E12" s="53"/>
      <c r="F12" s="176"/>
      <c r="G12" s="53"/>
      <c r="H12" s="176"/>
      <c r="I12" s="176"/>
    </row>
    <row r="13" spans="2:9" s="173" customFormat="1" x14ac:dyDescent="0.2">
      <c r="B13" s="176"/>
      <c r="C13" s="176"/>
      <c r="D13" s="176"/>
      <c r="E13" s="53"/>
      <c r="F13" s="176"/>
      <c r="G13" s="53"/>
      <c r="H13" s="176"/>
      <c r="I13" s="176"/>
    </row>
    <row r="14" spans="2:9" s="173" customFormat="1" ht="13.5" thickBot="1" x14ac:dyDescent="0.25">
      <c r="B14" s="105"/>
      <c r="C14" s="105"/>
      <c r="D14" s="105"/>
      <c r="E14" s="54"/>
      <c r="F14" s="105"/>
      <c r="G14" s="54"/>
      <c r="H14" s="105"/>
      <c r="I14" s="105"/>
    </row>
    <row r="15" spans="2:9" s="173" customFormat="1" x14ac:dyDescent="0.2">
      <c r="B15" s="178"/>
      <c r="C15" s="178"/>
      <c r="D15" s="178"/>
      <c r="E15" s="106"/>
      <c r="F15" s="178"/>
      <c r="G15" s="106"/>
      <c r="H15" s="178"/>
      <c r="I15" s="178"/>
    </row>
    <row r="16" spans="2:9" s="196" customFormat="1" x14ac:dyDescent="0.2">
      <c r="E16" s="195"/>
      <c r="F16" s="189"/>
      <c r="H16" s="189"/>
      <c r="I16" s="189"/>
    </row>
    <row r="17" spans="2:10" s="196" customFormat="1" ht="27.75" x14ac:dyDescent="0.2">
      <c r="B17" s="189"/>
      <c r="C17" s="189"/>
      <c r="D17" s="107" t="s">
        <v>314</v>
      </c>
      <c r="E17" s="195"/>
      <c r="F17" s="189"/>
      <c r="G17" s="195"/>
      <c r="H17" s="189"/>
      <c r="I17" s="189"/>
    </row>
    <row r="18" spans="2:10" s="196" customFormat="1" x14ac:dyDescent="0.2">
      <c r="B18" s="189"/>
      <c r="C18" s="189"/>
      <c r="D18" s="189"/>
      <c r="E18" s="195"/>
      <c r="F18" s="189"/>
      <c r="G18" s="195"/>
      <c r="H18" s="189"/>
      <c r="I18" s="189"/>
    </row>
    <row r="19" spans="2:10" s="196" customFormat="1" ht="13.5" thickBot="1" x14ac:dyDescent="0.25">
      <c r="B19" s="197"/>
      <c r="C19" s="197"/>
      <c r="D19" s="197"/>
      <c r="E19" s="198"/>
      <c r="F19" s="197"/>
      <c r="G19" s="198"/>
      <c r="H19" s="197"/>
      <c r="I19" s="197"/>
    </row>
    <row r="21" spans="2:10" x14ac:dyDescent="0.2">
      <c r="B21" s="44" t="s">
        <v>0</v>
      </c>
      <c r="C21" s="56"/>
      <c r="D21" s="56"/>
      <c r="E21" s="23"/>
      <c r="F21" s="56"/>
      <c r="G21" s="33"/>
      <c r="H21" s="44" t="s">
        <v>52</v>
      </c>
    </row>
    <row r="22" spans="2:10" x14ac:dyDescent="0.2">
      <c r="G22" s="34"/>
    </row>
    <row r="23" spans="2:10" x14ac:dyDescent="0.2">
      <c r="B23" s="44"/>
      <c r="C23" s="56"/>
      <c r="D23" s="56"/>
      <c r="E23" s="23"/>
      <c r="F23" s="56"/>
      <c r="G23" s="33" t="s">
        <v>1</v>
      </c>
      <c r="H23" s="143" t="str">
        <f>SATURDAY!L82</f>
        <v>Judy Peel</v>
      </c>
    </row>
    <row r="24" spans="2:10" x14ac:dyDescent="0.2">
      <c r="B24" s="44"/>
      <c r="C24" s="56"/>
      <c r="D24" s="56"/>
      <c r="E24" s="180"/>
      <c r="F24" s="56"/>
      <c r="G24" s="33" t="s">
        <v>1</v>
      </c>
      <c r="H24" s="44" t="str">
        <f>SATURDAY!L83</f>
        <v>Rosemary Dalton</v>
      </c>
    </row>
    <row r="25" spans="2:10" s="142" customFormat="1" x14ac:dyDescent="0.2">
      <c r="B25" s="56"/>
      <c r="C25" s="56"/>
      <c r="D25" s="56"/>
      <c r="E25" s="72"/>
      <c r="F25" s="56"/>
      <c r="G25" s="33" t="s">
        <v>1</v>
      </c>
      <c r="H25" s="56" t="str">
        <f>SATURDAY!L84</f>
        <v>Mary Hanna</v>
      </c>
    </row>
    <row r="26" spans="2:10" s="161" customFormat="1" x14ac:dyDescent="0.2">
      <c r="B26" s="56"/>
      <c r="C26" s="56"/>
      <c r="D26" s="56"/>
      <c r="E26" s="72"/>
      <c r="F26" s="56"/>
      <c r="G26" s="33"/>
      <c r="H26" s="56"/>
    </row>
    <row r="27" spans="2:10" s="161" customFormat="1" x14ac:dyDescent="0.2">
      <c r="B27" s="38" t="s">
        <v>41</v>
      </c>
      <c r="C27" s="38" t="s">
        <v>42</v>
      </c>
      <c r="D27" s="38" t="s">
        <v>43</v>
      </c>
      <c r="E27" s="39" t="s">
        <v>44</v>
      </c>
      <c r="F27" s="38" t="s">
        <v>43</v>
      </c>
      <c r="G27" s="39" t="s">
        <v>45</v>
      </c>
      <c r="H27" s="38" t="s">
        <v>17</v>
      </c>
      <c r="J27" s="72"/>
    </row>
    <row r="28" spans="2:10" s="161" customFormat="1" x14ac:dyDescent="0.2">
      <c r="B28" s="30">
        <v>1</v>
      </c>
      <c r="C28" s="174">
        <v>1007</v>
      </c>
      <c r="D28" s="174">
        <v>3095940</v>
      </c>
      <c r="E28" s="102" t="s">
        <v>146</v>
      </c>
      <c r="F28" s="174">
        <v>30042556</v>
      </c>
      <c r="G28" s="109" t="s">
        <v>147</v>
      </c>
      <c r="H28" s="32">
        <v>3.1</v>
      </c>
    </row>
    <row r="29" spans="2:10" s="161" customFormat="1" x14ac:dyDescent="0.2">
      <c r="B29" s="30">
        <v>2</v>
      </c>
      <c r="C29" s="174">
        <v>3369</v>
      </c>
      <c r="D29" s="174">
        <v>3104848</v>
      </c>
      <c r="E29" s="102" t="s">
        <v>118</v>
      </c>
      <c r="F29" s="174">
        <v>50017187</v>
      </c>
      <c r="G29" s="109" t="s">
        <v>119</v>
      </c>
      <c r="H29" s="32">
        <f>H28+0.1</f>
        <v>3.2</v>
      </c>
    </row>
    <row r="30" spans="2:10" s="161" customFormat="1" x14ac:dyDescent="0.2">
      <c r="B30" s="30">
        <v>3</v>
      </c>
      <c r="C30" s="225">
        <v>2093</v>
      </c>
      <c r="D30" s="225">
        <v>3098429</v>
      </c>
      <c r="E30" s="102" t="s">
        <v>103</v>
      </c>
      <c r="F30" s="225">
        <v>30043399</v>
      </c>
      <c r="G30" s="109" t="s">
        <v>104</v>
      </c>
      <c r="H30" s="32">
        <f t="shared" ref="H30:H31" si="0">H29+0.1</f>
        <v>3.3000000000000003</v>
      </c>
    </row>
    <row r="31" spans="2:10" s="161" customFormat="1" x14ac:dyDescent="0.2">
      <c r="B31" s="38"/>
      <c r="C31" s="38"/>
      <c r="D31" s="38"/>
      <c r="E31" s="39"/>
      <c r="F31" s="38"/>
      <c r="G31" s="39"/>
      <c r="H31" s="51">
        <f t="shared" si="0"/>
        <v>3.4000000000000004</v>
      </c>
    </row>
    <row r="32" spans="2:10" s="227" customFormat="1" x14ac:dyDescent="0.2">
      <c r="B32" s="228"/>
      <c r="C32" s="226"/>
      <c r="D32" s="226"/>
      <c r="E32" s="115"/>
      <c r="F32" s="226"/>
      <c r="G32" s="231"/>
      <c r="H32" s="20"/>
    </row>
    <row r="33" spans="2:10" s="173" customFormat="1" x14ac:dyDescent="0.2">
      <c r="B33" s="38" t="s">
        <v>41</v>
      </c>
      <c r="C33" s="38" t="s">
        <v>42</v>
      </c>
      <c r="D33" s="38" t="s">
        <v>43</v>
      </c>
      <c r="E33" s="39" t="s">
        <v>44</v>
      </c>
      <c r="F33" s="38" t="s">
        <v>43</v>
      </c>
      <c r="G33" s="39" t="s">
        <v>45</v>
      </c>
      <c r="H33" s="38" t="s">
        <v>15</v>
      </c>
    </row>
    <row r="34" spans="2:10" s="173" customFormat="1" x14ac:dyDescent="0.2">
      <c r="B34" s="30">
        <v>2</v>
      </c>
      <c r="C34" s="234"/>
      <c r="D34" s="234"/>
      <c r="E34" s="234" t="s">
        <v>150</v>
      </c>
      <c r="F34" s="234"/>
      <c r="G34" s="173" t="s">
        <v>297</v>
      </c>
      <c r="H34" s="32">
        <v>4</v>
      </c>
    </row>
    <row r="35" spans="2:10" s="173" customFormat="1" x14ac:dyDescent="0.2">
      <c r="B35" s="30">
        <v>3</v>
      </c>
      <c r="C35" s="174"/>
      <c r="D35" s="174">
        <v>3095940</v>
      </c>
      <c r="E35" s="102" t="s">
        <v>146</v>
      </c>
      <c r="F35" s="174"/>
      <c r="G35" s="102" t="s">
        <v>199</v>
      </c>
      <c r="H35" s="32">
        <f t="shared" ref="H35:H37" si="1">H34+0.1</f>
        <v>4.0999999999999996</v>
      </c>
    </row>
    <row r="36" spans="2:10" s="173" customFormat="1" x14ac:dyDescent="0.2">
      <c r="B36" s="30">
        <v>4</v>
      </c>
      <c r="C36" s="174">
        <v>3987</v>
      </c>
      <c r="D36" s="174">
        <v>3086941</v>
      </c>
      <c r="E36" s="102" t="s">
        <v>106</v>
      </c>
      <c r="F36" s="174">
        <v>40016305</v>
      </c>
      <c r="G36" s="102" t="s">
        <v>299</v>
      </c>
      <c r="H36" s="32">
        <f t="shared" si="1"/>
        <v>4.1999999999999993</v>
      </c>
      <c r="I36" s="6"/>
      <c r="J36" s="6"/>
    </row>
    <row r="37" spans="2:10" s="173" customFormat="1" ht="15" x14ac:dyDescent="0.2">
      <c r="B37" s="30">
        <v>5</v>
      </c>
      <c r="C37" s="101">
        <v>648</v>
      </c>
      <c r="D37" s="174">
        <v>3105714</v>
      </c>
      <c r="E37" s="104" t="s">
        <v>298</v>
      </c>
      <c r="F37" s="108"/>
      <c r="G37" s="104" t="s">
        <v>213</v>
      </c>
      <c r="H37" s="32">
        <f t="shared" si="1"/>
        <v>4.2999999999999989</v>
      </c>
      <c r="I37" s="6"/>
      <c r="J37" s="6"/>
    </row>
    <row r="38" spans="2:10" s="173" customFormat="1" x14ac:dyDescent="0.2">
      <c r="B38" s="35"/>
      <c r="C38" s="35"/>
      <c r="D38" s="35"/>
      <c r="E38" s="36"/>
      <c r="F38" s="35"/>
      <c r="G38" s="36"/>
      <c r="H38" s="37">
        <f>H37+0.1</f>
        <v>4.3999999999999986</v>
      </c>
      <c r="I38" s="6"/>
      <c r="J38" s="6"/>
    </row>
    <row r="39" spans="2:10" s="161" customFormat="1" x14ac:dyDescent="0.2">
      <c r="B39" s="56"/>
      <c r="C39" s="56"/>
      <c r="H39" s="56"/>
      <c r="I39" s="6"/>
      <c r="J39" s="6"/>
    </row>
    <row r="40" spans="2:10" s="161" customFormat="1" x14ac:dyDescent="0.2">
      <c r="B40" s="38" t="s">
        <v>41</v>
      </c>
      <c r="C40" s="38" t="s">
        <v>42</v>
      </c>
      <c r="D40" s="38" t="s">
        <v>43</v>
      </c>
      <c r="E40" s="39" t="s">
        <v>44</v>
      </c>
      <c r="F40" s="38" t="s">
        <v>43</v>
      </c>
      <c r="G40" s="39" t="s">
        <v>45</v>
      </c>
      <c r="H40" s="38" t="s">
        <v>18</v>
      </c>
      <c r="I40" s="6"/>
      <c r="J40" s="6"/>
    </row>
    <row r="41" spans="2:10" s="161" customFormat="1" x14ac:dyDescent="0.2">
      <c r="B41" s="30">
        <v>1</v>
      </c>
      <c r="C41" s="127">
        <v>112</v>
      </c>
      <c r="D41" s="127">
        <v>3005232</v>
      </c>
      <c r="E41" s="102" t="s">
        <v>61</v>
      </c>
      <c r="F41" s="127">
        <v>30038861</v>
      </c>
      <c r="G41" s="102" t="s">
        <v>70</v>
      </c>
      <c r="H41" s="32">
        <v>4.5</v>
      </c>
      <c r="I41" s="6"/>
      <c r="J41" s="6"/>
    </row>
    <row r="42" spans="2:10" s="161" customFormat="1" x14ac:dyDescent="0.2">
      <c r="B42" s="30">
        <v>2</v>
      </c>
      <c r="C42" s="160">
        <v>1007</v>
      </c>
      <c r="D42" s="160">
        <v>3095940</v>
      </c>
      <c r="E42" s="102" t="s">
        <v>146</v>
      </c>
      <c r="F42" s="127">
        <v>30042556</v>
      </c>
      <c r="G42" s="102" t="s">
        <v>198</v>
      </c>
      <c r="H42" s="32">
        <v>5</v>
      </c>
      <c r="I42" s="6"/>
      <c r="J42" s="6"/>
    </row>
    <row r="43" spans="2:10" s="161" customFormat="1" x14ac:dyDescent="0.2">
      <c r="B43" s="38"/>
      <c r="C43" s="38"/>
      <c r="D43" s="38"/>
      <c r="E43" s="39"/>
      <c r="F43" s="38"/>
      <c r="G43" s="39"/>
      <c r="H43" s="51">
        <v>5.0999999999999996</v>
      </c>
      <c r="I43" s="6"/>
      <c r="J43" s="6"/>
    </row>
    <row r="44" spans="2:10" s="161" customFormat="1" x14ac:dyDescent="0.2">
      <c r="B44" s="128"/>
      <c r="H44" s="20"/>
      <c r="I44" s="6"/>
      <c r="J44" s="6"/>
    </row>
    <row r="45" spans="2:10" s="161" customFormat="1" x14ac:dyDescent="0.2">
      <c r="B45" s="38" t="s">
        <v>41</v>
      </c>
      <c r="C45" s="39" t="s">
        <v>42</v>
      </c>
      <c r="D45" s="38" t="s">
        <v>43</v>
      </c>
      <c r="E45" s="39" t="s">
        <v>44</v>
      </c>
      <c r="F45" s="38" t="s">
        <v>43</v>
      </c>
      <c r="G45" s="39" t="s">
        <v>45</v>
      </c>
      <c r="H45" s="38" t="s">
        <v>16</v>
      </c>
      <c r="I45" s="6"/>
      <c r="J45" s="6"/>
    </row>
    <row r="46" spans="2:10" s="161" customFormat="1" x14ac:dyDescent="0.2">
      <c r="B46" s="30">
        <v>1</v>
      </c>
      <c r="C46" s="127">
        <v>1511</v>
      </c>
      <c r="D46" s="127">
        <v>3074404</v>
      </c>
      <c r="E46" s="102" t="s">
        <v>194</v>
      </c>
      <c r="F46" s="127">
        <v>30037613</v>
      </c>
      <c r="G46" s="102" t="s">
        <v>244</v>
      </c>
      <c r="H46" s="32">
        <v>5.2</v>
      </c>
      <c r="I46" s="6"/>
      <c r="J46" s="6"/>
    </row>
    <row r="47" spans="2:10" s="161" customFormat="1" x14ac:dyDescent="0.2">
      <c r="B47" s="30">
        <v>2</v>
      </c>
      <c r="C47" s="127">
        <v>482</v>
      </c>
      <c r="D47" s="127">
        <v>3030741</v>
      </c>
      <c r="E47" s="102" t="s">
        <v>100</v>
      </c>
      <c r="F47" s="127">
        <v>30041963</v>
      </c>
      <c r="G47" s="102" t="s">
        <v>102</v>
      </c>
      <c r="H47" s="32">
        <v>5.3</v>
      </c>
      <c r="I47" s="6"/>
      <c r="J47" s="6"/>
    </row>
    <row r="48" spans="2:10" s="161" customFormat="1" x14ac:dyDescent="0.2">
      <c r="B48" s="38"/>
      <c r="C48" s="39"/>
      <c r="D48" s="38"/>
      <c r="E48" s="39"/>
      <c r="F48" s="38"/>
      <c r="G48" s="39"/>
      <c r="H48" s="51">
        <v>5.4</v>
      </c>
      <c r="I48" s="6"/>
      <c r="J48" s="6"/>
    </row>
    <row r="49" spans="1:10" s="6" customFormat="1" x14ac:dyDescent="0.2">
      <c r="B49" s="230"/>
      <c r="C49" s="9"/>
      <c r="D49" s="230"/>
      <c r="E49" s="9"/>
      <c r="F49" s="230"/>
      <c r="G49" s="9"/>
      <c r="H49" s="20"/>
    </row>
    <row r="50" spans="1:10" s="6" customFormat="1" x14ac:dyDescent="0.2">
      <c r="B50" s="230"/>
      <c r="C50" s="9"/>
      <c r="D50" s="230"/>
      <c r="E50" s="9"/>
      <c r="F50" s="230"/>
      <c r="G50" s="33"/>
      <c r="H50" s="56" t="s">
        <v>48</v>
      </c>
    </row>
    <row r="51" spans="1:10" s="6" customFormat="1" x14ac:dyDescent="0.2">
      <c r="B51" s="230"/>
      <c r="C51" s="9"/>
      <c r="D51" s="230"/>
      <c r="E51" s="9"/>
      <c r="F51" s="230"/>
      <c r="G51" s="34"/>
      <c r="H51" s="229"/>
    </row>
    <row r="52" spans="1:10" s="6" customFormat="1" x14ac:dyDescent="0.2">
      <c r="B52" s="230"/>
      <c r="C52" s="9"/>
      <c r="D52" s="230"/>
      <c r="E52" s="9"/>
      <c r="F52" s="230"/>
      <c r="G52" s="33" t="s">
        <v>1</v>
      </c>
      <c r="H52" s="143" t="s">
        <v>283</v>
      </c>
    </row>
    <row r="53" spans="1:10" s="6" customFormat="1" x14ac:dyDescent="0.2">
      <c r="B53" s="230"/>
      <c r="C53" s="9"/>
      <c r="D53" s="230"/>
      <c r="E53" s="9"/>
      <c r="F53" s="230"/>
      <c r="G53" s="33" t="s">
        <v>1</v>
      </c>
      <c r="H53" s="56" t="s">
        <v>286</v>
      </c>
    </row>
    <row r="54" spans="1:10" s="6" customFormat="1" x14ac:dyDescent="0.2">
      <c r="B54" s="230"/>
      <c r="C54" s="9"/>
      <c r="D54" s="230"/>
      <c r="E54" s="9"/>
      <c r="F54" s="230"/>
      <c r="G54" s="9"/>
      <c r="H54" s="20"/>
    </row>
    <row r="55" spans="1:10" s="173" customFormat="1" x14ac:dyDescent="0.2">
      <c r="B55" s="38" t="s">
        <v>41</v>
      </c>
      <c r="C55" s="39" t="s">
        <v>42</v>
      </c>
      <c r="D55" s="38" t="s">
        <v>43</v>
      </c>
      <c r="E55" s="39" t="s">
        <v>44</v>
      </c>
      <c r="F55" s="38" t="s">
        <v>43</v>
      </c>
      <c r="G55" s="39" t="s">
        <v>45</v>
      </c>
      <c r="H55" s="38" t="s">
        <v>317</v>
      </c>
      <c r="I55" s="6"/>
      <c r="J55" s="6"/>
    </row>
    <row r="56" spans="1:10" s="173" customFormat="1" x14ac:dyDescent="0.2">
      <c r="B56" s="30">
        <v>1</v>
      </c>
      <c r="C56" s="225">
        <v>112</v>
      </c>
      <c r="D56" s="225">
        <v>3005232</v>
      </c>
      <c r="E56" s="102" t="s">
        <v>61</v>
      </c>
      <c r="F56" s="225">
        <v>30038861</v>
      </c>
      <c r="G56" s="102" t="s">
        <v>70</v>
      </c>
      <c r="H56" s="32">
        <v>7</v>
      </c>
      <c r="I56" s="6"/>
      <c r="J56" s="6"/>
    </row>
    <row r="57" spans="1:10" s="173" customFormat="1" x14ac:dyDescent="0.2">
      <c r="B57" s="38"/>
      <c r="C57" s="39"/>
      <c r="D57" s="38"/>
      <c r="E57" s="39"/>
      <c r="F57" s="38"/>
      <c r="G57" s="39"/>
      <c r="H57" s="51">
        <v>7.1</v>
      </c>
      <c r="I57" s="6"/>
      <c r="J57" s="6"/>
    </row>
    <row r="58" spans="1:10" x14ac:dyDescent="0.2">
      <c r="A58" s="122"/>
      <c r="B58" s="123"/>
      <c r="C58" s="123"/>
      <c r="D58" s="123"/>
      <c r="E58" s="122"/>
      <c r="F58" s="123"/>
      <c r="G58" s="122"/>
      <c r="H58" s="31"/>
      <c r="I58" s="6"/>
      <c r="J58" s="6"/>
    </row>
    <row r="59" spans="1:10" x14ac:dyDescent="0.2">
      <c r="D59" s="45"/>
      <c r="E59" s="88"/>
      <c r="F59" s="45"/>
      <c r="G59" s="43"/>
      <c r="H59" s="45"/>
      <c r="I59" s="6"/>
      <c r="J59" s="6"/>
    </row>
    <row r="60" spans="1:10" ht="13.5" thickBot="1" x14ac:dyDescent="0.25">
      <c r="B60" s="105"/>
      <c r="C60" s="105"/>
      <c r="D60" s="105"/>
      <c r="E60" s="60"/>
      <c r="F60" s="105"/>
      <c r="G60" s="60"/>
      <c r="H60" s="105"/>
      <c r="I60" s="6"/>
      <c r="J60" s="6"/>
    </row>
    <row r="61" spans="1:10" x14ac:dyDescent="0.2">
      <c r="I61" s="6"/>
      <c r="J61" s="6"/>
    </row>
    <row r="62" spans="1:10" x14ac:dyDescent="0.2">
      <c r="B62" s="56" t="s">
        <v>3</v>
      </c>
      <c r="C62" s="56"/>
      <c r="D62" s="56"/>
      <c r="E62" s="72"/>
      <c r="F62" s="56"/>
      <c r="G62" s="33"/>
      <c r="H62" s="56" t="s">
        <v>52</v>
      </c>
      <c r="I62" s="6"/>
      <c r="J62" s="6"/>
    </row>
    <row r="63" spans="1:10" x14ac:dyDescent="0.2">
      <c r="B63" s="100"/>
      <c r="C63" s="100"/>
      <c r="D63" s="100"/>
      <c r="E63" s="98"/>
      <c r="F63" s="100"/>
      <c r="G63" s="34"/>
      <c r="H63" s="100"/>
      <c r="I63" s="6"/>
      <c r="J63" s="6"/>
    </row>
    <row r="64" spans="1:10" x14ac:dyDescent="0.2">
      <c r="B64" s="56"/>
      <c r="C64" s="56"/>
      <c r="D64" s="56"/>
      <c r="E64" s="72"/>
      <c r="F64" s="56"/>
      <c r="G64" s="33" t="s">
        <v>1</v>
      </c>
      <c r="H64" s="56" t="str">
        <f>SUNDAY!L66</f>
        <v>Linda Gollar Moulds</v>
      </c>
      <c r="I64" s="6"/>
      <c r="J64" s="6"/>
    </row>
    <row r="65" spans="2:10" x14ac:dyDescent="0.2">
      <c r="B65" s="56"/>
      <c r="C65" s="56"/>
      <c r="D65" s="56"/>
      <c r="E65" s="72"/>
      <c r="F65" s="56"/>
      <c r="G65" s="33" t="s">
        <v>1</v>
      </c>
      <c r="H65" s="56" t="str">
        <f>SUNDAY!L67</f>
        <v>Adam Riess</v>
      </c>
      <c r="I65" s="6"/>
      <c r="J65" s="6"/>
    </row>
    <row r="66" spans="2:10" x14ac:dyDescent="0.2">
      <c r="B66" s="100"/>
      <c r="C66" s="100"/>
      <c r="D66" s="100"/>
      <c r="E66" s="98"/>
      <c r="F66" s="100"/>
      <c r="G66" s="98"/>
      <c r="H66" s="100"/>
      <c r="I66" s="6"/>
      <c r="J66" s="6"/>
    </row>
    <row r="67" spans="2:10" x14ac:dyDescent="0.2">
      <c r="B67" s="38" t="s">
        <v>41</v>
      </c>
      <c r="C67" s="38" t="s">
        <v>42</v>
      </c>
      <c r="D67" s="38" t="s">
        <v>43</v>
      </c>
      <c r="E67" s="39" t="s">
        <v>44</v>
      </c>
      <c r="F67" s="38" t="s">
        <v>43</v>
      </c>
      <c r="G67" s="39" t="s">
        <v>45</v>
      </c>
      <c r="H67" s="38" t="s">
        <v>19</v>
      </c>
    </row>
    <row r="68" spans="2:10" ht="15" x14ac:dyDescent="0.2">
      <c r="B68" s="49">
        <v>1</v>
      </c>
      <c r="C68" s="99">
        <v>411</v>
      </c>
      <c r="D68" s="99">
        <v>8000608</v>
      </c>
      <c r="E68" s="102" t="s">
        <v>206</v>
      </c>
      <c r="F68" s="99">
        <v>80013651</v>
      </c>
      <c r="G68" s="152" t="s">
        <v>207</v>
      </c>
      <c r="H68" s="32">
        <v>1.5</v>
      </c>
    </row>
    <row r="69" spans="2:10" x14ac:dyDescent="0.2">
      <c r="B69" s="49">
        <v>2</v>
      </c>
      <c r="C69" s="30"/>
      <c r="D69" s="30"/>
      <c r="E69" s="234" t="s">
        <v>150</v>
      </c>
      <c r="F69" s="30"/>
      <c r="G69" s="45" t="s">
        <v>322</v>
      </c>
      <c r="H69" s="32">
        <v>2</v>
      </c>
    </row>
    <row r="70" spans="2:10" x14ac:dyDescent="0.2">
      <c r="B70" s="50"/>
      <c r="C70" s="35"/>
      <c r="D70" s="35"/>
      <c r="E70" s="36"/>
      <c r="F70" s="35"/>
      <c r="G70" s="36"/>
      <c r="H70" s="51">
        <v>2.1</v>
      </c>
    </row>
  </sheetData>
  <conditionalFormatting sqref="C68:G68 C28:G29 C37:G37 C35:G35">
    <cfRule type="cellIs" dxfId="31" priority="22" operator="equal">
      <formula>0</formula>
    </cfRule>
  </conditionalFormatting>
  <conditionalFormatting sqref="C41:G41 E42:G42">
    <cfRule type="cellIs" dxfId="30" priority="15" operator="equal">
      <formula>0</formula>
    </cfRule>
  </conditionalFormatting>
  <conditionalFormatting sqref="C46:G47">
    <cfRule type="cellIs" dxfId="29" priority="14" operator="equal">
      <formula>0</formula>
    </cfRule>
  </conditionalFormatting>
  <conditionalFormatting sqref="D42">
    <cfRule type="cellIs" dxfId="28" priority="13" operator="equal">
      <formula>0</formula>
    </cfRule>
  </conditionalFormatting>
  <conditionalFormatting sqref="C42">
    <cfRule type="cellIs" dxfId="27" priority="12" operator="equal">
      <formula>0</formula>
    </cfRule>
  </conditionalFormatting>
  <conditionalFormatting sqref="C36:G36">
    <cfRule type="cellIs" dxfId="26" priority="10" operator="equal">
      <formula>0</formula>
    </cfRule>
  </conditionalFormatting>
  <conditionalFormatting sqref="C30:G30">
    <cfRule type="cellIs" dxfId="24" priority="3" operator="equal">
      <formula>0</formula>
    </cfRule>
  </conditionalFormatting>
  <conditionalFormatting sqref="C56:G56">
    <cfRule type="cellIs" dxfId="23" priority="2" operator="equal">
      <formula>0</formula>
    </cfRule>
  </conditionalFormatting>
  <pageMargins left="0.25" right="0.25" top="0.75" bottom="0.75" header="0.3" footer="0.3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showGridLines="0" zoomScale="80" zoomScaleNormal="80" workbookViewId="0">
      <selection activeCell="A9" sqref="A9:XFD20"/>
    </sheetView>
  </sheetViews>
  <sheetFormatPr defaultRowHeight="12.75" x14ac:dyDescent="0.2"/>
  <cols>
    <col min="1" max="1" width="9.140625" style="45"/>
    <col min="2" max="2" width="14.7109375" style="43" customWidth="1"/>
    <col min="3" max="3" width="14.7109375" style="87" customWidth="1"/>
    <col min="4" max="4" width="18.5703125" style="90" customWidth="1"/>
    <col min="5" max="5" width="19" style="90" customWidth="1"/>
    <col min="6" max="6" width="23.28515625" style="45" customWidth="1"/>
    <col min="7" max="7" width="19.140625" style="90" customWidth="1"/>
    <col min="8" max="8" width="35.7109375" style="45" customWidth="1"/>
    <col min="9" max="9" width="22.7109375" style="43" customWidth="1"/>
    <col min="10" max="16384" width="9.140625" style="45"/>
  </cols>
  <sheetData>
    <row r="1" spans="2:9" s="89" customFormat="1" x14ac:dyDescent="0.2">
      <c r="B1" s="90"/>
      <c r="C1" s="90"/>
      <c r="D1" s="90"/>
      <c r="E1" s="53"/>
      <c r="F1" s="90"/>
      <c r="G1" s="53"/>
      <c r="H1" s="90"/>
      <c r="I1" s="90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7.75" x14ac:dyDescent="0.2">
      <c r="C4" s="107" t="s">
        <v>76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9" spans="2:9" x14ac:dyDescent="0.2">
      <c r="B9" s="44" t="e">
        <f>#REF!</f>
        <v>#REF!</v>
      </c>
      <c r="C9" s="56"/>
      <c r="D9" s="56"/>
      <c r="E9" s="56"/>
      <c r="F9" s="23"/>
      <c r="G9" s="56"/>
      <c r="H9" s="33"/>
      <c r="I9" s="44" t="s">
        <v>48</v>
      </c>
    </row>
    <row r="10" spans="2:9" x14ac:dyDescent="0.2">
      <c r="H10" s="34"/>
    </row>
    <row r="11" spans="2:9" x14ac:dyDescent="0.2">
      <c r="B11" s="44"/>
      <c r="C11" s="56"/>
      <c r="D11" s="56"/>
      <c r="E11" s="56"/>
      <c r="F11" s="23"/>
      <c r="G11" s="56"/>
      <c r="H11" s="33" t="s">
        <v>1</v>
      </c>
      <c r="I11" s="44" t="e">
        <f>#REF!</f>
        <v>#REF!</v>
      </c>
    </row>
    <row r="12" spans="2:9" x14ac:dyDescent="0.2">
      <c r="B12" s="44"/>
      <c r="C12" s="56"/>
      <c r="D12" s="56"/>
      <c r="E12" s="56"/>
      <c r="F12" s="23"/>
      <c r="G12" s="56"/>
      <c r="H12" s="33" t="s">
        <v>1</v>
      </c>
      <c r="I12" s="44" t="e">
        <f>#REF!</f>
        <v>#REF!</v>
      </c>
    </row>
    <row r="14" spans="2:9" ht="27.75" customHeight="1" x14ac:dyDescent="0.2">
      <c r="B14" s="38" t="s">
        <v>41</v>
      </c>
      <c r="C14" s="38" t="s">
        <v>60</v>
      </c>
      <c r="D14" s="38" t="s">
        <v>42</v>
      </c>
      <c r="E14" s="38" t="s">
        <v>43</v>
      </c>
      <c r="F14" s="39" t="s">
        <v>44</v>
      </c>
      <c r="G14" s="38" t="s">
        <v>43</v>
      </c>
      <c r="H14" s="39" t="s">
        <v>45</v>
      </c>
      <c r="I14" s="38" t="s">
        <v>26</v>
      </c>
    </row>
    <row r="15" spans="2:9" x14ac:dyDescent="0.2">
      <c r="B15" s="30" t="e">
        <f>#REF!</f>
        <v>#REF!</v>
      </c>
      <c r="C15" s="91" t="e">
        <f>#REF!</f>
        <v>#REF!</v>
      </c>
      <c r="D15" s="91">
        <v>112</v>
      </c>
      <c r="E15" s="91">
        <v>3005232</v>
      </c>
      <c r="F15" s="91" t="s">
        <v>61</v>
      </c>
      <c r="G15" s="91">
        <v>30038861</v>
      </c>
      <c r="H15" s="109" t="s">
        <v>70</v>
      </c>
      <c r="I15" s="92" t="e">
        <f>#REF!</f>
        <v>#REF!</v>
      </c>
    </row>
    <row r="16" spans="2:9" x14ac:dyDescent="0.2">
      <c r="B16" s="30" t="e">
        <f>#REF!</f>
        <v>#REF!</v>
      </c>
      <c r="C16" s="91" t="e">
        <f>#REF!</f>
        <v>#REF!</v>
      </c>
      <c r="D16" s="91">
        <v>836</v>
      </c>
      <c r="E16" s="91">
        <v>3037207</v>
      </c>
      <c r="F16" s="91" t="s">
        <v>63</v>
      </c>
      <c r="G16" s="91">
        <v>3037207</v>
      </c>
      <c r="H16" s="109" t="s">
        <v>66</v>
      </c>
      <c r="I16" s="92" t="e">
        <f>#REF!</f>
        <v>#REF!</v>
      </c>
    </row>
    <row r="17" spans="2:9" ht="15" x14ac:dyDescent="0.2">
      <c r="B17" s="30" t="e">
        <f>#REF!</f>
        <v>#REF!</v>
      </c>
      <c r="C17" s="91" t="e">
        <f>#REF!</f>
        <v>#REF!</v>
      </c>
      <c r="D17" s="91">
        <v>1275</v>
      </c>
      <c r="E17" s="91">
        <v>3095020</v>
      </c>
      <c r="F17" s="91" t="s">
        <v>62</v>
      </c>
      <c r="G17" s="108">
        <v>30044252</v>
      </c>
      <c r="H17" s="109" t="s">
        <v>67</v>
      </c>
      <c r="I17" s="92" t="e">
        <f>#REF!</f>
        <v>#REF!</v>
      </c>
    </row>
    <row r="18" spans="2:9" x14ac:dyDescent="0.2">
      <c r="B18" s="30" t="e">
        <f>#REF!</f>
        <v>#REF!</v>
      </c>
      <c r="C18" s="91" t="e">
        <f>#REF!</f>
        <v>#REF!</v>
      </c>
      <c r="D18" s="91">
        <v>568</v>
      </c>
      <c r="E18" s="91">
        <v>3096017</v>
      </c>
      <c r="F18" s="91" t="s">
        <v>71</v>
      </c>
      <c r="G18" s="91">
        <v>30041619</v>
      </c>
      <c r="H18" s="109" t="s">
        <v>72</v>
      </c>
      <c r="I18" s="92" t="e">
        <f>#REF!</f>
        <v>#REF!</v>
      </c>
    </row>
    <row r="19" spans="2:9" ht="15" x14ac:dyDescent="0.2">
      <c r="B19" s="30" t="e">
        <f>#REF!</f>
        <v>#REF!</v>
      </c>
      <c r="C19" s="101" t="e">
        <f>#REF!</f>
        <v>#REF!</v>
      </c>
      <c r="D19" s="91">
        <v>894</v>
      </c>
      <c r="E19" s="91">
        <v>3024997</v>
      </c>
      <c r="F19" s="102" t="s">
        <v>73</v>
      </c>
      <c r="G19" s="91">
        <v>30037575</v>
      </c>
      <c r="H19" s="103" t="s">
        <v>74</v>
      </c>
      <c r="I19" s="92" t="e">
        <f>#REF!</f>
        <v>#REF!</v>
      </c>
    </row>
    <row r="20" spans="2:9" x14ac:dyDescent="0.2">
      <c r="B20" s="38" t="e">
        <f>#REF!</f>
        <v>#REF!</v>
      </c>
      <c r="C20" s="38"/>
      <c r="D20" s="38"/>
      <c r="E20" s="38"/>
      <c r="F20" s="39"/>
      <c r="G20" s="38"/>
      <c r="H20" s="39"/>
      <c r="I20" s="51" t="e">
        <f>#REF!</f>
        <v>#REF!</v>
      </c>
    </row>
    <row r="21" spans="2:9" x14ac:dyDescent="0.2">
      <c r="I21" s="46"/>
    </row>
  </sheetData>
  <conditionalFormatting sqref="C15:I18 C19 I19">
    <cfRule type="cellIs" dxfId="22" priority="2" operator="equal">
      <formula>0</formula>
    </cfRule>
  </conditionalFormatting>
  <conditionalFormatting sqref="D19:H19">
    <cfRule type="cellIs" dxfId="21" priority="1" operator="equal">
      <formula>0</formula>
    </cfRule>
  </conditionalFormatting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showGridLines="0" topLeftCell="A21" zoomScale="80" zoomScaleNormal="80" workbookViewId="0">
      <selection activeCell="H28" sqref="H28"/>
    </sheetView>
  </sheetViews>
  <sheetFormatPr defaultRowHeight="12.75" x14ac:dyDescent="0.2"/>
  <cols>
    <col min="1" max="1" width="9.140625" style="45"/>
    <col min="2" max="2" width="14.7109375" style="43" customWidth="1"/>
    <col min="3" max="3" width="18.5703125" style="88" customWidth="1"/>
    <col min="4" max="4" width="19" style="88" customWidth="1"/>
    <col min="5" max="5" width="23.28515625" style="45" customWidth="1"/>
    <col min="6" max="6" width="19.140625" style="88" customWidth="1"/>
    <col min="7" max="7" width="35.7109375" style="45" customWidth="1"/>
    <col min="8" max="9" width="22.7109375" style="43" customWidth="1"/>
    <col min="10" max="16384" width="9.140625" style="45"/>
  </cols>
  <sheetData>
    <row r="1" spans="2:9" s="89" customFormat="1" x14ac:dyDescent="0.2">
      <c r="B1" s="90"/>
      <c r="C1" s="90"/>
      <c r="D1" s="90"/>
      <c r="E1" s="53"/>
      <c r="F1" s="90"/>
      <c r="G1" s="53"/>
      <c r="H1" s="90"/>
      <c r="I1" s="90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7.75" x14ac:dyDescent="0.2">
      <c r="D4" s="107" t="s">
        <v>276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8" spans="2:9" s="89" customFormat="1" x14ac:dyDescent="0.2">
      <c r="B8" s="90"/>
      <c r="C8" s="90"/>
      <c r="D8" s="90"/>
      <c r="E8" s="53"/>
      <c r="F8" s="90"/>
      <c r="G8" s="53"/>
      <c r="H8" s="90"/>
      <c r="I8" s="90"/>
    </row>
    <row r="9" spans="2:9" s="89" customFormat="1" x14ac:dyDescent="0.2">
      <c r="C9" s="90"/>
      <c r="D9" s="90"/>
      <c r="E9" s="53"/>
      <c r="F9" s="90"/>
      <c r="G9" s="53"/>
      <c r="H9" s="90"/>
      <c r="I9" s="90"/>
    </row>
    <row r="10" spans="2:9" s="89" customFormat="1" x14ac:dyDescent="0.2">
      <c r="B10" s="90"/>
      <c r="D10" s="90"/>
      <c r="E10" s="53"/>
      <c r="F10" s="90"/>
      <c r="G10" s="53"/>
      <c r="H10" s="90"/>
      <c r="I10" s="90"/>
    </row>
    <row r="11" spans="2:9" s="89" customFormat="1" ht="27.75" x14ac:dyDescent="0.2">
      <c r="D11" s="107" t="s">
        <v>274</v>
      </c>
      <c r="E11" s="53"/>
      <c r="F11" s="90"/>
      <c r="H11" s="90"/>
      <c r="I11" s="90"/>
    </row>
    <row r="12" spans="2:9" s="89" customFormat="1" x14ac:dyDescent="0.2">
      <c r="B12" s="90"/>
      <c r="C12" s="90"/>
      <c r="D12" s="90"/>
      <c r="E12" s="53"/>
      <c r="F12" s="90"/>
      <c r="G12" s="53"/>
      <c r="H12" s="90"/>
      <c r="I12" s="90"/>
    </row>
    <row r="13" spans="2:9" s="89" customFormat="1" x14ac:dyDescent="0.2">
      <c r="B13" s="90"/>
      <c r="C13" s="90"/>
      <c r="D13" s="90"/>
      <c r="E13" s="53"/>
      <c r="F13" s="90"/>
      <c r="G13" s="53"/>
      <c r="H13" s="90"/>
      <c r="I13" s="90"/>
    </row>
    <row r="14" spans="2:9" s="89" customFormat="1" ht="13.5" thickBot="1" x14ac:dyDescent="0.25">
      <c r="B14" s="105"/>
      <c r="C14" s="105"/>
      <c r="D14" s="105"/>
      <c r="E14" s="54"/>
      <c r="F14" s="105"/>
      <c r="G14" s="54"/>
      <c r="H14" s="105"/>
      <c r="I14" s="105"/>
    </row>
    <row r="16" spans="2:9" x14ac:dyDescent="0.2">
      <c r="B16" s="44" t="str">
        <f>SUNDAY!B2</f>
        <v>SUNDAY</v>
      </c>
      <c r="C16" s="56"/>
      <c r="D16" s="56"/>
      <c r="E16" s="23"/>
      <c r="F16" s="56"/>
      <c r="G16" s="33"/>
      <c r="H16" s="44" t="str">
        <f>SUNDAY!B16</f>
        <v>ARENA 1</v>
      </c>
      <c r="I16" s="44" t="str">
        <f>SUNDAY!R16</f>
        <v>ARENA 3</v>
      </c>
    </row>
    <row r="17" spans="2:9" x14ac:dyDescent="0.2">
      <c r="G17" s="34"/>
    </row>
    <row r="18" spans="2:9" x14ac:dyDescent="0.2">
      <c r="B18" s="44"/>
      <c r="C18" s="56"/>
      <c r="D18" s="56"/>
      <c r="E18" s="23"/>
      <c r="F18" s="56"/>
      <c r="G18" s="33" t="s">
        <v>1</v>
      </c>
      <c r="H18" s="44" t="str">
        <f>SUNDAY!D19</f>
        <v>Kerry Blackley</v>
      </c>
      <c r="I18" s="44" t="str">
        <f>SUNDAY!T19</f>
        <v>Sheryl Green</v>
      </c>
    </row>
    <row r="19" spans="2:9" x14ac:dyDescent="0.2">
      <c r="B19" s="44"/>
      <c r="C19" s="56"/>
      <c r="D19" s="56"/>
      <c r="E19" s="23"/>
      <c r="F19" s="56"/>
      <c r="G19" s="33" t="s">
        <v>1</v>
      </c>
      <c r="H19" s="44" t="str">
        <f>SUNDAY!D20</f>
        <v xml:space="preserve">Sue Chandler </v>
      </c>
      <c r="I19" s="44" t="str">
        <f>SUNDAY!T20</f>
        <v>Veronica Stewart</v>
      </c>
    </row>
    <row r="21" spans="2:9" ht="27.75" customHeight="1" x14ac:dyDescent="0.2">
      <c r="B21" s="38" t="s">
        <v>41</v>
      </c>
      <c r="C21" s="38" t="s">
        <v>42</v>
      </c>
      <c r="D21" s="38" t="s">
        <v>43</v>
      </c>
      <c r="E21" s="39" t="s">
        <v>44</v>
      </c>
      <c r="F21" s="38" t="s">
        <v>43</v>
      </c>
      <c r="G21" s="39" t="s">
        <v>45</v>
      </c>
      <c r="H21" s="38" t="s">
        <v>54</v>
      </c>
      <c r="I21" s="38" t="s">
        <v>55</v>
      </c>
    </row>
    <row r="22" spans="2:9" x14ac:dyDescent="0.2">
      <c r="B22" s="168">
        <v>1</v>
      </c>
      <c r="C22" s="168" t="s">
        <v>95</v>
      </c>
      <c r="D22" s="168">
        <v>3200959</v>
      </c>
      <c r="E22" s="182" t="s">
        <v>96</v>
      </c>
      <c r="F22" s="168">
        <v>30500528</v>
      </c>
      <c r="G22" s="182" t="s">
        <v>97</v>
      </c>
      <c r="H22" s="172">
        <v>8.3000000000000007</v>
      </c>
      <c r="I22" s="172">
        <v>9</v>
      </c>
    </row>
    <row r="23" spans="2:9" x14ac:dyDescent="0.2">
      <c r="B23" s="168">
        <v>2</v>
      </c>
      <c r="C23" s="168" t="s">
        <v>168</v>
      </c>
      <c r="D23" s="168">
        <v>3106440</v>
      </c>
      <c r="E23" s="182" t="s">
        <v>169</v>
      </c>
      <c r="F23" s="168">
        <v>30046672</v>
      </c>
      <c r="G23" s="182" t="s">
        <v>170</v>
      </c>
      <c r="H23" s="168">
        <f>H22+0.07</f>
        <v>8.370000000000001</v>
      </c>
      <c r="I23" s="172">
        <f>I22+0.07</f>
        <v>9.07</v>
      </c>
    </row>
    <row r="24" spans="2:9" x14ac:dyDescent="0.2">
      <c r="B24" s="168">
        <v>3</v>
      </c>
      <c r="C24" s="168" t="s">
        <v>176</v>
      </c>
      <c r="D24" s="168">
        <v>5000737</v>
      </c>
      <c r="E24" s="182" t="s">
        <v>177</v>
      </c>
      <c r="F24" s="168">
        <v>30501545</v>
      </c>
      <c r="G24" s="182" t="s">
        <v>181</v>
      </c>
      <c r="H24" s="168">
        <f t="shared" ref="H24:I30" si="0">H23+0.07</f>
        <v>8.4400000000000013</v>
      </c>
      <c r="I24" s="172">
        <f t="shared" si="0"/>
        <v>9.14</v>
      </c>
    </row>
    <row r="25" spans="2:9" x14ac:dyDescent="0.2">
      <c r="B25" s="168">
        <v>4</v>
      </c>
      <c r="C25" s="168"/>
      <c r="D25" s="168">
        <v>3106856</v>
      </c>
      <c r="E25" s="182" t="s">
        <v>162</v>
      </c>
      <c r="F25" s="168">
        <v>40015982</v>
      </c>
      <c r="G25" s="182" t="s">
        <v>253</v>
      </c>
      <c r="H25" s="168">
        <f t="shared" si="0"/>
        <v>8.5100000000000016</v>
      </c>
      <c r="I25" s="172">
        <f t="shared" si="0"/>
        <v>9.2100000000000009</v>
      </c>
    </row>
    <row r="26" spans="2:9" x14ac:dyDescent="0.2">
      <c r="B26" s="168">
        <v>5</v>
      </c>
      <c r="C26" s="169"/>
      <c r="D26" s="168"/>
      <c r="E26" s="267" t="s">
        <v>324</v>
      </c>
      <c r="F26" s="268">
        <v>20094773</v>
      </c>
      <c r="G26" s="267" t="s">
        <v>325</v>
      </c>
      <c r="H26" s="168">
        <f t="shared" si="0"/>
        <v>8.5800000000000018</v>
      </c>
      <c r="I26" s="172">
        <f t="shared" si="0"/>
        <v>9.2800000000000011</v>
      </c>
    </row>
    <row r="27" spans="2:9" x14ac:dyDescent="0.2">
      <c r="B27" s="168">
        <v>6</v>
      </c>
      <c r="C27" s="168" t="s">
        <v>236</v>
      </c>
      <c r="D27" s="168">
        <v>3104446</v>
      </c>
      <c r="E27" s="182" t="s">
        <v>237</v>
      </c>
      <c r="F27" s="168">
        <v>30501939</v>
      </c>
      <c r="G27" s="182" t="s">
        <v>238</v>
      </c>
      <c r="H27" s="168">
        <v>9.0500000000000007</v>
      </c>
      <c r="I27" s="172">
        <f t="shared" si="0"/>
        <v>9.3500000000000014</v>
      </c>
    </row>
    <row r="28" spans="2:9" ht="15" x14ac:dyDescent="0.2">
      <c r="B28" s="168">
        <v>7</v>
      </c>
      <c r="C28" s="169" t="s">
        <v>307</v>
      </c>
      <c r="D28" s="168"/>
      <c r="E28" s="170" t="s">
        <v>308</v>
      </c>
      <c r="F28" s="233"/>
      <c r="G28" s="170" t="s">
        <v>309</v>
      </c>
      <c r="H28" s="168">
        <f t="shared" si="0"/>
        <v>9.120000000000001</v>
      </c>
      <c r="I28" s="172">
        <f t="shared" si="0"/>
        <v>9.4200000000000017</v>
      </c>
    </row>
    <row r="29" spans="2:9" x14ac:dyDescent="0.2">
      <c r="B29" s="174">
        <v>8</v>
      </c>
      <c r="C29" s="174">
        <v>3109</v>
      </c>
      <c r="D29" s="174">
        <v>3063534</v>
      </c>
      <c r="E29" s="102" t="s">
        <v>214</v>
      </c>
      <c r="F29" s="174">
        <v>30047152</v>
      </c>
      <c r="G29" s="102" t="s">
        <v>215</v>
      </c>
      <c r="H29" s="30">
        <f t="shared" si="0"/>
        <v>9.1900000000000013</v>
      </c>
      <c r="I29" s="32">
        <f t="shared" si="0"/>
        <v>9.490000000000002</v>
      </c>
    </row>
    <row r="30" spans="2:9" x14ac:dyDescent="0.2">
      <c r="B30" s="174">
        <v>9</v>
      </c>
      <c r="C30" s="174">
        <v>3603</v>
      </c>
      <c r="D30" s="174">
        <v>3095940</v>
      </c>
      <c r="E30" s="102" t="s">
        <v>146</v>
      </c>
      <c r="F30" s="174">
        <v>30500612</v>
      </c>
      <c r="G30" s="102" t="s">
        <v>278</v>
      </c>
      <c r="H30" s="30">
        <f t="shared" si="0"/>
        <v>9.2600000000000016</v>
      </c>
      <c r="I30" s="32">
        <f t="shared" si="0"/>
        <v>9.5600000000000023</v>
      </c>
    </row>
    <row r="31" spans="2:9" x14ac:dyDescent="0.2">
      <c r="B31" s="35"/>
      <c r="C31" s="35"/>
      <c r="D31" s="35"/>
      <c r="E31" s="36"/>
      <c r="F31" s="35"/>
      <c r="G31" s="36"/>
      <c r="H31" s="37"/>
      <c r="I31" s="37"/>
    </row>
    <row r="32" spans="2:9" x14ac:dyDescent="0.2">
      <c r="B32" s="174">
        <v>10</v>
      </c>
      <c r="C32" s="174">
        <v>9272</v>
      </c>
      <c r="D32" s="174">
        <v>3030466</v>
      </c>
      <c r="E32" s="102" t="s">
        <v>235</v>
      </c>
      <c r="F32" s="174">
        <v>30502375</v>
      </c>
      <c r="G32" s="102" t="s">
        <v>312</v>
      </c>
      <c r="H32" s="32">
        <v>10</v>
      </c>
      <c r="I32" s="32">
        <v>10.3</v>
      </c>
    </row>
    <row r="33" spans="2:9" ht="15" x14ac:dyDescent="0.2">
      <c r="B33" s="174">
        <v>11</v>
      </c>
      <c r="C33" s="174">
        <v>730</v>
      </c>
      <c r="D33" s="174">
        <v>3200191</v>
      </c>
      <c r="E33" s="102" t="s">
        <v>192</v>
      </c>
      <c r="F33" s="174">
        <v>30500184</v>
      </c>
      <c r="G33" s="152" t="s">
        <v>193</v>
      </c>
      <c r="H33" s="32">
        <f>H32+0.07</f>
        <v>10.07</v>
      </c>
      <c r="I33" s="32">
        <f>I32+0.07</f>
        <v>10.370000000000001</v>
      </c>
    </row>
    <row r="34" spans="2:9" ht="15" x14ac:dyDescent="0.2">
      <c r="B34" s="174">
        <v>12</v>
      </c>
      <c r="C34" s="174">
        <v>21</v>
      </c>
      <c r="D34" s="174">
        <v>3098793</v>
      </c>
      <c r="E34" s="102" t="s">
        <v>125</v>
      </c>
      <c r="F34" s="174">
        <v>30042069</v>
      </c>
      <c r="G34" s="156" t="s">
        <v>241</v>
      </c>
      <c r="H34" s="32">
        <f t="shared" ref="H34:I40" si="1">H33+0.07</f>
        <v>10.14</v>
      </c>
      <c r="I34" s="32">
        <f t="shared" si="1"/>
        <v>10.440000000000001</v>
      </c>
    </row>
    <row r="35" spans="2:9" x14ac:dyDescent="0.2">
      <c r="B35" s="174">
        <v>13</v>
      </c>
      <c r="C35" s="30">
        <v>3039</v>
      </c>
      <c r="D35" s="30">
        <v>3104444</v>
      </c>
      <c r="E35" s="175" t="s">
        <v>217</v>
      </c>
      <c r="F35" s="30">
        <v>30047041</v>
      </c>
      <c r="G35" s="175" t="s">
        <v>250</v>
      </c>
      <c r="H35" s="32">
        <f t="shared" si="1"/>
        <v>10.210000000000001</v>
      </c>
      <c r="I35" s="32">
        <f t="shared" si="1"/>
        <v>10.510000000000002</v>
      </c>
    </row>
    <row r="36" spans="2:9" x14ac:dyDescent="0.2">
      <c r="B36" s="174">
        <v>14</v>
      </c>
      <c r="C36" s="174">
        <v>2745</v>
      </c>
      <c r="D36" s="174">
        <v>3096028</v>
      </c>
      <c r="E36" s="102" t="s">
        <v>89</v>
      </c>
      <c r="F36" s="174">
        <v>30046586</v>
      </c>
      <c r="G36" s="102" t="s">
        <v>90</v>
      </c>
      <c r="H36" s="32">
        <f t="shared" si="1"/>
        <v>10.280000000000001</v>
      </c>
      <c r="I36" s="32">
        <f t="shared" si="1"/>
        <v>10.580000000000002</v>
      </c>
    </row>
    <row r="37" spans="2:9" x14ac:dyDescent="0.2">
      <c r="B37" s="174">
        <v>15</v>
      </c>
      <c r="C37" s="144">
        <v>1307</v>
      </c>
      <c r="D37" s="144">
        <v>4013034</v>
      </c>
      <c r="E37" s="145" t="s">
        <v>91</v>
      </c>
      <c r="F37" s="144">
        <v>40017780</v>
      </c>
      <c r="G37" s="145" t="s">
        <v>92</v>
      </c>
      <c r="H37" s="32">
        <f t="shared" si="1"/>
        <v>10.350000000000001</v>
      </c>
      <c r="I37" s="32">
        <v>11.05</v>
      </c>
    </row>
    <row r="38" spans="2:9" x14ac:dyDescent="0.2">
      <c r="B38" s="174">
        <v>16</v>
      </c>
      <c r="C38" s="174">
        <v>3534</v>
      </c>
      <c r="D38" s="174">
        <v>3031993</v>
      </c>
      <c r="E38" s="102" t="s">
        <v>127</v>
      </c>
      <c r="F38" s="174">
        <v>30500311</v>
      </c>
      <c r="G38" s="102" t="s">
        <v>128</v>
      </c>
      <c r="H38" s="32">
        <f t="shared" si="1"/>
        <v>10.420000000000002</v>
      </c>
      <c r="I38" s="32">
        <f t="shared" si="1"/>
        <v>11.120000000000001</v>
      </c>
    </row>
    <row r="39" spans="2:9" ht="15" x14ac:dyDescent="0.2">
      <c r="B39" s="174">
        <v>17</v>
      </c>
      <c r="C39" s="174">
        <v>1716</v>
      </c>
      <c r="D39" s="174">
        <v>3097798</v>
      </c>
      <c r="E39" s="102" t="s">
        <v>140</v>
      </c>
      <c r="F39" s="174">
        <v>70007102</v>
      </c>
      <c r="G39" s="147" t="s">
        <v>141</v>
      </c>
      <c r="H39" s="32">
        <f t="shared" si="1"/>
        <v>10.490000000000002</v>
      </c>
      <c r="I39" s="32">
        <f t="shared" si="1"/>
        <v>11.190000000000001</v>
      </c>
    </row>
    <row r="40" spans="2:9" x14ac:dyDescent="0.2">
      <c r="B40" s="174">
        <v>18</v>
      </c>
      <c r="C40" s="174">
        <v>4052</v>
      </c>
      <c r="D40" s="174">
        <v>3099207</v>
      </c>
      <c r="E40" s="102" t="s">
        <v>142</v>
      </c>
      <c r="F40" s="174">
        <v>30501789</v>
      </c>
      <c r="G40" s="102" t="s">
        <v>143</v>
      </c>
      <c r="H40" s="32">
        <f t="shared" si="1"/>
        <v>10.560000000000002</v>
      </c>
      <c r="I40" s="32">
        <f t="shared" si="1"/>
        <v>11.260000000000002</v>
      </c>
    </row>
    <row r="41" spans="2:9" x14ac:dyDescent="0.2">
      <c r="B41" s="35"/>
      <c r="C41" s="35"/>
      <c r="D41" s="35"/>
      <c r="E41" s="36"/>
      <c r="F41" s="35"/>
      <c r="G41" s="36"/>
      <c r="H41" s="37"/>
      <c r="I41" s="37"/>
    </row>
    <row r="42" spans="2:9" ht="15" x14ac:dyDescent="0.2">
      <c r="B42" s="174">
        <v>19</v>
      </c>
      <c r="C42" s="101">
        <v>73</v>
      </c>
      <c r="D42" s="174">
        <v>3201026</v>
      </c>
      <c r="E42" s="104" t="s">
        <v>158</v>
      </c>
      <c r="F42" s="185">
        <v>30042818</v>
      </c>
      <c r="G42" s="104" t="s">
        <v>159</v>
      </c>
      <c r="H42" s="32">
        <v>11.3</v>
      </c>
      <c r="I42" s="32">
        <v>12</v>
      </c>
    </row>
    <row r="43" spans="2:9" x14ac:dyDescent="0.2">
      <c r="B43" s="174">
        <v>20</v>
      </c>
      <c r="C43" s="174">
        <v>377</v>
      </c>
      <c r="D43" s="174">
        <v>3106855</v>
      </c>
      <c r="E43" s="102" t="s">
        <v>160</v>
      </c>
      <c r="F43" s="174">
        <v>20084717</v>
      </c>
      <c r="G43" s="102" t="s">
        <v>161</v>
      </c>
      <c r="H43" s="30">
        <f t="shared" ref="H43:I50" si="2">H42+0.07</f>
        <v>11.370000000000001</v>
      </c>
      <c r="I43" s="32">
        <f>I42+0.07</f>
        <v>12.07</v>
      </c>
    </row>
    <row r="44" spans="2:9" x14ac:dyDescent="0.2">
      <c r="B44" s="174">
        <v>21</v>
      </c>
      <c r="C44" s="174">
        <v>1194</v>
      </c>
      <c r="D44" s="174">
        <v>3099304</v>
      </c>
      <c r="E44" s="102" t="s">
        <v>171</v>
      </c>
      <c r="F44" s="174">
        <v>30043906</v>
      </c>
      <c r="G44" s="102" t="s">
        <v>300</v>
      </c>
      <c r="H44" s="30">
        <f t="shared" si="2"/>
        <v>11.440000000000001</v>
      </c>
      <c r="I44" s="32">
        <f t="shared" si="2"/>
        <v>12.14</v>
      </c>
    </row>
    <row r="45" spans="2:9" x14ac:dyDescent="0.2">
      <c r="B45" s="174">
        <v>22</v>
      </c>
      <c r="C45" s="174">
        <v>4156</v>
      </c>
      <c r="D45" s="174">
        <v>3036693</v>
      </c>
      <c r="E45" s="102" t="s">
        <v>98</v>
      </c>
      <c r="F45" s="174">
        <v>3096028</v>
      </c>
      <c r="G45" s="102" t="s">
        <v>122</v>
      </c>
      <c r="H45" s="30">
        <f t="shared" si="2"/>
        <v>11.510000000000002</v>
      </c>
      <c r="I45" s="32">
        <f t="shared" si="2"/>
        <v>12.21</v>
      </c>
    </row>
    <row r="46" spans="2:9" x14ac:dyDescent="0.2">
      <c r="B46" s="174">
        <v>23</v>
      </c>
      <c r="C46" s="174">
        <v>2173</v>
      </c>
      <c r="D46" s="174">
        <v>3100462</v>
      </c>
      <c r="E46" s="102" t="s">
        <v>183</v>
      </c>
      <c r="F46" s="174">
        <v>30036643</v>
      </c>
      <c r="G46" s="102" t="s">
        <v>234</v>
      </c>
      <c r="H46" s="30">
        <f t="shared" si="2"/>
        <v>11.580000000000002</v>
      </c>
      <c r="I46" s="32">
        <f t="shared" si="2"/>
        <v>12.280000000000001</v>
      </c>
    </row>
    <row r="47" spans="2:9" x14ac:dyDescent="0.2">
      <c r="B47" s="174">
        <v>24</v>
      </c>
      <c r="C47" s="174">
        <v>3765</v>
      </c>
      <c r="D47" s="174">
        <v>3106611</v>
      </c>
      <c r="E47" s="102" t="s">
        <v>186</v>
      </c>
      <c r="F47" s="174">
        <v>30501096</v>
      </c>
      <c r="G47" s="102" t="s">
        <v>187</v>
      </c>
      <c r="H47" s="30">
        <v>12.05</v>
      </c>
      <c r="I47" s="32">
        <f t="shared" si="2"/>
        <v>12.350000000000001</v>
      </c>
    </row>
    <row r="48" spans="2:9" s="150" customFormat="1" x14ac:dyDescent="0.2">
      <c r="B48" s="174">
        <v>25</v>
      </c>
      <c r="C48" s="174">
        <v>3621</v>
      </c>
      <c r="D48" s="174">
        <v>5037207</v>
      </c>
      <c r="E48" s="102" t="s">
        <v>63</v>
      </c>
      <c r="F48" s="174">
        <v>30500359</v>
      </c>
      <c r="G48" s="102" t="s">
        <v>115</v>
      </c>
      <c r="H48" s="30">
        <f t="shared" si="2"/>
        <v>12.120000000000001</v>
      </c>
      <c r="I48" s="32">
        <f t="shared" si="2"/>
        <v>12.420000000000002</v>
      </c>
    </row>
    <row r="49" spans="2:9" s="150" customFormat="1" x14ac:dyDescent="0.2">
      <c r="B49" s="174">
        <v>26</v>
      </c>
      <c r="C49" s="174">
        <v>4047</v>
      </c>
      <c r="D49" s="174">
        <v>3202147</v>
      </c>
      <c r="E49" s="102" t="s">
        <v>240</v>
      </c>
      <c r="F49" s="174">
        <v>30501767</v>
      </c>
      <c r="G49" s="102" t="s">
        <v>112</v>
      </c>
      <c r="H49" s="30">
        <f t="shared" si="2"/>
        <v>12.190000000000001</v>
      </c>
      <c r="I49" s="32">
        <f t="shared" si="2"/>
        <v>12.490000000000002</v>
      </c>
    </row>
    <row r="50" spans="2:9" x14ac:dyDescent="0.2">
      <c r="B50" s="174">
        <v>27</v>
      </c>
      <c r="C50" s="174">
        <v>4987</v>
      </c>
      <c r="D50" s="174">
        <v>2013589</v>
      </c>
      <c r="E50" s="102" t="s">
        <v>230</v>
      </c>
      <c r="F50" s="174"/>
      <c r="G50" s="102" t="s">
        <v>239</v>
      </c>
      <c r="H50" s="30">
        <f t="shared" si="2"/>
        <v>12.260000000000002</v>
      </c>
      <c r="I50" s="32">
        <v>1.06</v>
      </c>
    </row>
    <row r="51" spans="2:9" s="218" customFormat="1" x14ac:dyDescent="0.2">
      <c r="B51" s="219">
        <v>28</v>
      </c>
      <c r="C51" s="219"/>
      <c r="D51" s="225">
        <v>3106593</v>
      </c>
      <c r="E51" s="102" t="s">
        <v>179</v>
      </c>
      <c r="F51" s="219"/>
      <c r="G51" s="102"/>
      <c r="H51" s="30">
        <f t="shared" ref="H51:I51" si="3">H50+0.07</f>
        <v>12.330000000000002</v>
      </c>
      <c r="I51" s="32">
        <f t="shared" si="3"/>
        <v>1.1300000000000001</v>
      </c>
    </row>
    <row r="52" spans="2:9" x14ac:dyDescent="0.2">
      <c r="B52" s="38" t="str">
        <f>SUNDAY!C51</f>
        <v>FINISH</v>
      </c>
      <c r="C52" s="38"/>
      <c r="D52" s="38"/>
      <c r="E52" s="39"/>
      <c r="F52" s="38"/>
      <c r="G52" s="39"/>
      <c r="H52" s="51">
        <f t="shared" ref="H52:I52" si="4">H51+0.07</f>
        <v>12.400000000000002</v>
      </c>
      <c r="I52" s="51">
        <f t="shared" si="4"/>
        <v>1.2000000000000002</v>
      </c>
    </row>
    <row r="53" spans="2:9" x14ac:dyDescent="0.2">
      <c r="H53" s="46"/>
    </row>
  </sheetData>
  <conditionalFormatting sqref="C22:G22 C25:G25 C39:G40 C42:G47 C33:G34 C27:G29 C26:D26">
    <cfRule type="cellIs" dxfId="20" priority="11" operator="equal">
      <formula>0</formula>
    </cfRule>
  </conditionalFormatting>
  <conditionalFormatting sqref="C30:G30">
    <cfRule type="cellIs" dxfId="19" priority="10" operator="equal">
      <formula>0</formula>
    </cfRule>
  </conditionalFormatting>
  <conditionalFormatting sqref="C36:G36">
    <cfRule type="cellIs" dxfId="18" priority="9" operator="equal">
      <formula>0</formula>
    </cfRule>
  </conditionalFormatting>
  <conditionalFormatting sqref="C37:G37">
    <cfRule type="cellIs" dxfId="17" priority="8" operator="equal">
      <formula>0</formula>
    </cfRule>
  </conditionalFormatting>
  <conditionalFormatting sqref="C38:G38">
    <cfRule type="cellIs" dxfId="16" priority="7" operator="equal">
      <formula>0</formula>
    </cfRule>
  </conditionalFormatting>
  <conditionalFormatting sqref="C49:G50 C51 E51:G51">
    <cfRule type="cellIs" dxfId="15" priority="6" operator="equal">
      <formula>0</formula>
    </cfRule>
  </conditionalFormatting>
  <conditionalFormatting sqref="C48:G48">
    <cfRule type="cellIs" dxfId="14" priority="5" operator="equal">
      <formula>0</formula>
    </cfRule>
  </conditionalFormatting>
  <conditionalFormatting sqref="C23:G23">
    <cfRule type="cellIs" dxfId="13" priority="4" operator="equal">
      <formula>0</formula>
    </cfRule>
  </conditionalFormatting>
  <conditionalFormatting sqref="C24:G24">
    <cfRule type="cellIs" dxfId="12" priority="3" operator="equal">
      <formula>0</formula>
    </cfRule>
  </conditionalFormatting>
  <conditionalFormatting sqref="C32:G32">
    <cfRule type="cellIs" dxfId="11" priority="2" operator="equal">
      <formula>0</formula>
    </cfRule>
  </conditionalFormatting>
  <conditionalFormatting sqref="D51">
    <cfRule type="cellIs" dxfId="10" priority="1" operator="equal">
      <formula>0</formula>
    </cfRule>
  </conditionalFormatting>
  <pageMargins left="0.25" right="0.25" top="0.75" bottom="0.75" header="0.3" footer="0.3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showGridLines="0" zoomScale="80" zoomScaleNormal="80" workbookViewId="0">
      <selection activeCell="H19" sqref="H19"/>
    </sheetView>
  </sheetViews>
  <sheetFormatPr defaultRowHeight="12.75" x14ac:dyDescent="0.2"/>
  <cols>
    <col min="1" max="1" width="9.140625" style="45"/>
    <col min="2" max="2" width="14.7109375" style="43" customWidth="1"/>
    <col min="3" max="3" width="18.5703125" style="88" customWidth="1"/>
    <col min="4" max="4" width="19" style="88" customWidth="1"/>
    <col min="5" max="5" width="23.28515625" style="45" customWidth="1"/>
    <col min="6" max="6" width="19.140625" style="88" customWidth="1"/>
    <col min="7" max="7" width="35.7109375" style="45" customWidth="1"/>
    <col min="8" max="9" width="22.7109375" style="43" customWidth="1"/>
    <col min="10" max="16384" width="9.140625" style="45"/>
  </cols>
  <sheetData>
    <row r="1" spans="2:9" s="89" customFormat="1" x14ac:dyDescent="0.2">
      <c r="B1" s="90"/>
      <c r="C1" s="90"/>
      <c r="D1" s="90"/>
      <c r="E1" s="53"/>
      <c r="F1" s="90"/>
      <c r="G1" s="53"/>
      <c r="H1" s="90"/>
      <c r="I1" s="90"/>
    </row>
    <row r="2" spans="2:9" s="89" customFormat="1" x14ac:dyDescent="0.2">
      <c r="C2" s="90"/>
      <c r="D2" s="90"/>
      <c r="E2" s="53"/>
      <c r="F2" s="90"/>
      <c r="G2" s="53"/>
      <c r="H2" s="90"/>
      <c r="I2" s="90"/>
    </row>
    <row r="3" spans="2:9" s="89" customFormat="1" x14ac:dyDescent="0.2">
      <c r="B3" s="90"/>
      <c r="C3" s="90"/>
      <c r="D3" s="90"/>
      <c r="E3" s="53"/>
      <c r="F3" s="90"/>
      <c r="G3" s="53"/>
      <c r="H3" s="90"/>
      <c r="I3" s="90"/>
    </row>
    <row r="4" spans="2:9" s="89" customFormat="1" ht="27.75" x14ac:dyDescent="0.2">
      <c r="D4" s="107" t="s">
        <v>273</v>
      </c>
      <c r="E4" s="53"/>
      <c r="F4" s="90"/>
      <c r="H4" s="90"/>
      <c r="I4" s="90"/>
    </row>
    <row r="5" spans="2:9" s="89" customFormat="1" x14ac:dyDescent="0.2">
      <c r="B5" s="90"/>
      <c r="C5" s="90"/>
      <c r="D5" s="90"/>
      <c r="E5" s="53"/>
      <c r="F5" s="90"/>
      <c r="G5" s="53"/>
      <c r="H5" s="90"/>
      <c r="I5" s="90"/>
    </row>
    <row r="6" spans="2:9" s="89" customFormat="1" x14ac:dyDescent="0.2">
      <c r="B6" s="90"/>
      <c r="C6" s="90"/>
      <c r="D6" s="90"/>
      <c r="E6" s="53"/>
      <c r="F6" s="90"/>
      <c r="G6" s="53"/>
      <c r="H6" s="90"/>
      <c r="I6" s="90"/>
    </row>
    <row r="7" spans="2:9" s="89" customFormat="1" ht="13.5" thickBot="1" x14ac:dyDescent="0.25">
      <c r="B7" s="105"/>
      <c r="C7" s="105"/>
      <c r="D7" s="105"/>
      <c r="E7" s="54"/>
      <c r="F7" s="105"/>
      <c r="G7" s="54"/>
      <c r="H7" s="105"/>
      <c r="I7" s="105"/>
    </row>
    <row r="8" spans="2:9" s="166" customFormat="1" x14ac:dyDescent="0.2">
      <c r="B8" s="167"/>
      <c r="C8" s="167"/>
      <c r="D8" s="167"/>
      <c r="E8" s="53"/>
      <c r="F8" s="167"/>
      <c r="G8" s="53"/>
      <c r="H8" s="167"/>
      <c r="I8" s="167"/>
    </row>
    <row r="9" spans="2:9" s="166" customFormat="1" x14ac:dyDescent="0.2">
      <c r="C9" s="167"/>
      <c r="D9" s="167"/>
      <c r="E9" s="53"/>
      <c r="F9" s="167"/>
      <c r="G9" s="53"/>
      <c r="H9" s="167"/>
      <c r="I9" s="167"/>
    </row>
    <row r="10" spans="2:9" s="166" customFormat="1" x14ac:dyDescent="0.2">
      <c r="B10" s="167"/>
      <c r="D10" s="167"/>
      <c r="E10" s="53"/>
      <c r="F10" s="167"/>
      <c r="G10" s="53"/>
      <c r="H10" s="167"/>
      <c r="I10" s="167"/>
    </row>
    <row r="11" spans="2:9" s="166" customFormat="1" ht="27.75" x14ac:dyDescent="0.2">
      <c r="D11" s="107" t="s">
        <v>277</v>
      </c>
      <c r="E11" s="53"/>
      <c r="F11" s="167"/>
      <c r="H11" s="167"/>
      <c r="I11" s="167"/>
    </row>
    <row r="12" spans="2:9" s="166" customFormat="1" x14ac:dyDescent="0.2">
      <c r="B12" s="167"/>
      <c r="C12" s="167"/>
      <c r="D12" s="167"/>
      <c r="E12" s="53"/>
      <c r="F12" s="167"/>
      <c r="G12" s="53"/>
      <c r="H12" s="167"/>
      <c r="I12" s="167"/>
    </row>
    <row r="13" spans="2:9" s="166" customFormat="1" x14ac:dyDescent="0.2">
      <c r="B13" s="167"/>
      <c r="C13" s="167"/>
      <c r="D13" s="167"/>
      <c r="E13" s="53"/>
      <c r="F13" s="167"/>
      <c r="G13" s="53"/>
      <c r="H13" s="167"/>
      <c r="I13" s="167"/>
    </row>
    <row r="14" spans="2:9" s="166" customFormat="1" ht="13.5" thickBot="1" x14ac:dyDescent="0.25">
      <c r="B14" s="105"/>
      <c r="C14" s="105"/>
      <c r="D14" s="105"/>
      <c r="E14" s="54"/>
      <c r="F14" s="105"/>
      <c r="G14" s="54"/>
      <c r="H14" s="105"/>
      <c r="I14" s="105"/>
    </row>
    <row r="16" spans="2:9" x14ac:dyDescent="0.2">
      <c r="B16" s="44" t="str">
        <f>SUNDAY!B2</f>
        <v>SUNDAY</v>
      </c>
      <c r="C16" s="56"/>
      <c r="D16" s="56"/>
      <c r="E16" s="23"/>
      <c r="F16" s="56"/>
      <c r="G16" s="33"/>
      <c r="H16" s="44" t="str">
        <f>SUNDAY!B16</f>
        <v>ARENA 1</v>
      </c>
      <c r="I16" s="44" t="str">
        <f>SUNDAY!R16</f>
        <v>ARENA 3</v>
      </c>
    </row>
    <row r="17" spans="2:9" x14ac:dyDescent="0.2">
      <c r="G17" s="34"/>
    </row>
    <row r="18" spans="2:9" x14ac:dyDescent="0.2">
      <c r="B18" s="44"/>
      <c r="C18" s="56"/>
      <c r="D18" s="56"/>
      <c r="E18" s="23"/>
      <c r="F18" s="56"/>
      <c r="G18" s="33" t="s">
        <v>1</v>
      </c>
      <c r="H18" s="44" t="str">
        <f>SUNDAY!D57</f>
        <v>Kerry Blackley</v>
      </c>
      <c r="I18" s="44" t="str">
        <f>SUNDAY!U57</f>
        <v>Sheryl Green</v>
      </c>
    </row>
    <row r="19" spans="2:9" x14ac:dyDescent="0.2">
      <c r="B19" s="44"/>
      <c r="C19" s="56"/>
      <c r="D19" s="56"/>
      <c r="E19" s="23"/>
      <c r="F19" s="56"/>
      <c r="G19" s="33" t="s">
        <v>1</v>
      </c>
      <c r="H19" s="44" t="s">
        <v>321</v>
      </c>
      <c r="I19" s="44" t="str">
        <f>SUNDAY!U58</f>
        <v>Veronica Stewart</v>
      </c>
    </row>
    <row r="21" spans="2:9" ht="27.75" customHeight="1" x14ac:dyDescent="0.2">
      <c r="B21" s="38" t="s">
        <v>41</v>
      </c>
      <c r="C21" s="38" t="s">
        <v>42</v>
      </c>
      <c r="D21" s="38" t="s">
        <v>43</v>
      </c>
      <c r="E21" s="39" t="s">
        <v>44</v>
      </c>
      <c r="F21" s="38" t="s">
        <v>43</v>
      </c>
      <c r="G21" s="39" t="s">
        <v>45</v>
      </c>
      <c r="H21" s="38" t="s">
        <v>56</v>
      </c>
      <c r="I21" s="38" t="s">
        <v>57</v>
      </c>
    </row>
    <row r="22" spans="2:9" x14ac:dyDescent="0.2">
      <c r="B22" s="210">
        <v>4</v>
      </c>
      <c r="C22" s="101">
        <v>4098</v>
      </c>
      <c r="D22" s="101">
        <v>3094635</v>
      </c>
      <c r="E22" s="104" t="s">
        <v>252</v>
      </c>
      <c r="F22" s="101">
        <v>50016533</v>
      </c>
      <c r="G22" s="104" t="s">
        <v>301</v>
      </c>
      <c r="H22" s="32">
        <v>1.3</v>
      </c>
      <c r="I22" s="32">
        <v>2</v>
      </c>
    </row>
    <row r="23" spans="2:9" x14ac:dyDescent="0.2">
      <c r="B23" s="210">
        <v>5</v>
      </c>
      <c r="C23" s="101">
        <v>1170</v>
      </c>
      <c r="D23" s="101">
        <v>3103946</v>
      </c>
      <c r="E23" s="104" t="s">
        <v>201</v>
      </c>
      <c r="F23" s="101">
        <v>30043882</v>
      </c>
      <c r="G23" s="104" t="s">
        <v>202</v>
      </c>
      <c r="H23" s="32">
        <f>H22+0.08</f>
        <v>1.3800000000000001</v>
      </c>
      <c r="I23" s="32">
        <f>I22+0.08</f>
        <v>2.08</v>
      </c>
    </row>
    <row r="24" spans="2:9" x14ac:dyDescent="0.2">
      <c r="B24" s="210">
        <v>6</v>
      </c>
      <c r="C24" s="101">
        <v>436</v>
      </c>
      <c r="D24" s="101">
        <v>3099491</v>
      </c>
      <c r="E24" s="104" t="s">
        <v>184</v>
      </c>
      <c r="F24" s="101">
        <v>30041173</v>
      </c>
      <c r="G24" s="104" t="s">
        <v>247</v>
      </c>
      <c r="H24" s="32">
        <f t="shared" ref="H24:H29" si="0">H23+0.08</f>
        <v>1.4600000000000002</v>
      </c>
      <c r="I24" s="32">
        <f t="shared" ref="I24:I29" si="1">I23+0.08</f>
        <v>2.16</v>
      </c>
    </row>
    <row r="25" spans="2:9" ht="14.25" x14ac:dyDescent="0.2">
      <c r="B25" s="210">
        <v>7</v>
      </c>
      <c r="C25" s="101">
        <v>3192</v>
      </c>
      <c r="D25" s="225">
        <v>3098424</v>
      </c>
      <c r="E25" s="104" t="s">
        <v>182</v>
      </c>
      <c r="F25" s="101">
        <v>30040336</v>
      </c>
      <c r="G25" s="204" t="s">
        <v>302</v>
      </c>
      <c r="H25" s="32">
        <f t="shared" si="0"/>
        <v>1.5400000000000003</v>
      </c>
      <c r="I25" s="32">
        <f t="shared" si="1"/>
        <v>2.2400000000000002</v>
      </c>
    </row>
    <row r="26" spans="2:9" x14ac:dyDescent="0.2">
      <c r="B26" s="210">
        <v>8</v>
      </c>
      <c r="C26" s="101">
        <v>3420</v>
      </c>
      <c r="D26" s="101">
        <v>3097662</v>
      </c>
      <c r="E26" s="104" t="s">
        <v>153</v>
      </c>
      <c r="F26" s="101">
        <v>30042671</v>
      </c>
      <c r="G26" s="104" t="s">
        <v>154</v>
      </c>
      <c r="H26" s="32">
        <v>2.02</v>
      </c>
      <c r="I26" s="32">
        <f t="shared" si="1"/>
        <v>2.3200000000000003</v>
      </c>
    </row>
    <row r="27" spans="2:9" s="126" customFormat="1" x14ac:dyDescent="0.2">
      <c r="B27" s="210">
        <v>9</v>
      </c>
      <c r="C27" s="101">
        <v>350</v>
      </c>
      <c r="D27" s="101">
        <v>7000372</v>
      </c>
      <c r="E27" s="104" t="s">
        <v>129</v>
      </c>
      <c r="F27" s="101">
        <v>30045309</v>
      </c>
      <c r="G27" s="104" t="s">
        <v>130</v>
      </c>
      <c r="H27" s="32">
        <f t="shared" si="0"/>
        <v>2.1</v>
      </c>
      <c r="I27" s="32">
        <f t="shared" si="1"/>
        <v>2.4000000000000004</v>
      </c>
    </row>
    <row r="28" spans="2:9" s="126" customFormat="1" x14ac:dyDescent="0.2">
      <c r="B28" s="210">
        <v>10</v>
      </c>
      <c r="C28" s="101">
        <v>1898</v>
      </c>
      <c r="D28" s="101">
        <v>3104647</v>
      </c>
      <c r="E28" s="104" t="s">
        <v>93</v>
      </c>
      <c r="F28" s="101">
        <v>30045310</v>
      </c>
      <c r="G28" s="104" t="s">
        <v>94</v>
      </c>
      <c r="H28" s="32">
        <f t="shared" si="0"/>
        <v>2.1800000000000002</v>
      </c>
      <c r="I28" s="32">
        <f t="shared" si="1"/>
        <v>2.4800000000000004</v>
      </c>
    </row>
    <row r="29" spans="2:9" x14ac:dyDescent="0.2">
      <c r="B29" s="50" t="str">
        <f>SUNDAY!C66</f>
        <v>FINISH</v>
      </c>
      <c r="C29" s="211"/>
      <c r="D29" s="211"/>
      <c r="E29" s="212"/>
      <c r="F29" s="211"/>
      <c r="G29" s="212"/>
      <c r="H29" s="51">
        <f t="shared" si="0"/>
        <v>2.2600000000000002</v>
      </c>
      <c r="I29" s="51">
        <f t="shared" si="1"/>
        <v>2.5600000000000005</v>
      </c>
    </row>
    <row r="30" spans="2:9" x14ac:dyDescent="0.2">
      <c r="C30" s="97"/>
      <c r="D30" s="97"/>
      <c r="E30"/>
      <c r="F30" s="97"/>
      <c r="G30"/>
    </row>
  </sheetData>
  <conditionalFormatting sqref="C22:G24 C26:G28 C25 E25:G25">
    <cfRule type="cellIs" dxfId="9" priority="2" operator="equal">
      <formula>0</formula>
    </cfRule>
  </conditionalFormatting>
  <conditionalFormatting sqref="D25">
    <cfRule type="cellIs" dxfId="8" priority="1" operator="equal">
      <formula>0</formula>
    </cfRule>
  </conditionalFormatting>
  <pageMargins left="0.25" right="0.25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SATURDAY</vt:lpstr>
      <vt:lpstr>SUNDAY</vt:lpstr>
      <vt:lpstr>Sat PRELIM</vt:lpstr>
      <vt:lpstr>Sat MED</vt:lpstr>
      <vt:lpstr>Sat ELEM</vt:lpstr>
      <vt:lpstr>SatSun Small Med Big Tour</vt:lpstr>
      <vt:lpstr>Sat KUR</vt:lpstr>
      <vt:lpstr>Sun NOV</vt:lpstr>
      <vt:lpstr>Sun ADV</vt:lpstr>
      <vt:lpstr>Sun Inter 1</vt:lpstr>
      <vt:lpstr>YOUNG HORSE</vt:lpstr>
      <vt:lpstr>SATURDAY!Print_Area</vt:lpstr>
      <vt:lpstr>SUNDAY!Print_Area</vt:lpstr>
    </vt:vector>
  </TitlesOfParts>
  <Company>Sucrogen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Angela</dc:creator>
  <cp:lastModifiedBy>Renee Pedretti</cp:lastModifiedBy>
  <cp:lastPrinted>2015-02-11T08:06:24Z</cp:lastPrinted>
  <dcterms:created xsi:type="dcterms:W3CDTF">2014-09-03T02:52:39Z</dcterms:created>
  <dcterms:modified xsi:type="dcterms:W3CDTF">2015-02-12T04:48:55Z</dcterms:modified>
</cp:coreProperties>
</file>